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1. Workload Statistics\"/>
    </mc:Choice>
  </mc:AlternateContent>
  <xr:revisionPtr revIDLastSave="0" documentId="13_ncr:1_{58A55F95-F2EE-4B08-9C42-9C255CA567CE}" xr6:coauthVersionLast="47" xr6:coauthVersionMax="47" xr10:uidLastSave="{00000000-0000-0000-0000-000000000000}"/>
  <bookViews>
    <workbookView xWindow="28680" yWindow="-120" windowWidth="29040" windowHeight="15840" tabRatio="693" xr2:uid="{00000000-000D-0000-FFFF-FFFF00000000}"/>
  </bookViews>
  <sheets>
    <sheet name="1.1.  App Distribu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B13" i="1"/>
  <c r="B22" i="1" s="1"/>
  <c r="G13" i="1"/>
  <c r="F18" i="1"/>
  <c r="F13" i="1"/>
  <c r="F22" i="1"/>
  <c r="I7" i="1"/>
  <c r="H7" i="1"/>
  <c r="AV20" i="1"/>
  <c r="AN20" i="1"/>
  <c r="AJ20" i="1"/>
  <c r="AF20" i="1"/>
  <c r="AB20" i="1"/>
  <c r="X20" i="1"/>
  <c r="T20" i="1"/>
  <c r="P20" i="1"/>
  <c r="AV19" i="1"/>
  <c r="AN19" i="1"/>
  <c r="AJ19" i="1"/>
  <c r="AF19" i="1"/>
  <c r="AB19" i="1"/>
  <c r="X19" i="1"/>
  <c r="T19" i="1"/>
  <c r="AU18" i="1"/>
  <c r="AT18" i="1"/>
  <c r="AQ18" i="1"/>
  <c r="AP18" i="1"/>
  <c r="AM18" i="1"/>
  <c r="AL18" i="1"/>
  <c r="AI18" i="1"/>
  <c r="AH18" i="1"/>
  <c r="AE18" i="1"/>
  <c r="AD18" i="1"/>
  <c r="AA18" i="1"/>
  <c r="Z18" i="1"/>
  <c r="W18" i="1"/>
  <c r="V18" i="1"/>
  <c r="S18" i="1"/>
  <c r="R18" i="1"/>
  <c r="O18" i="1"/>
  <c r="N18" i="1"/>
  <c r="K18" i="1"/>
  <c r="J18" i="1"/>
  <c r="AV17" i="1"/>
  <c r="AR17" i="1"/>
  <c r="AN17" i="1"/>
  <c r="AJ17" i="1"/>
  <c r="AF17" i="1"/>
  <c r="AB17" i="1"/>
  <c r="X17" i="1"/>
  <c r="T17" i="1"/>
  <c r="P17" i="1"/>
  <c r="L17" i="1"/>
  <c r="AV16" i="1"/>
  <c r="AR16" i="1"/>
  <c r="AN16" i="1"/>
  <c r="AJ16" i="1"/>
  <c r="AF16" i="1"/>
  <c r="AB16" i="1"/>
  <c r="X16" i="1"/>
  <c r="T16" i="1"/>
  <c r="P16" i="1"/>
  <c r="L16" i="1"/>
  <c r="AV15" i="1"/>
  <c r="AR15" i="1"/>
  <c r="AN15" i="1"/>
  <c r="AJ15" i="1"/>
  <c r="AF15" i="1"/>
  <c r="AB15" i="1"/>
  <c r="X15" i="1"/>
  <c r="T15" i="1"/>
  <c r="P15" i="1"/>
  <c r="L15" i="1"/>
  <c r="AV14" i="1"/>
  <c r="AR14" i="1"/>
  <c r="AN14" i="1"/>
  <c r="AJ14" i="1"/>
  <c r="AF14" i="1"/>
  <c r="AB14" i="1"/>
  <c r="X14" i="1"/>
  <c r="T14" i="1"/>
  <c r="P14" i="1"/>
  <c r="AU13" i="1"/>
  <c r="AT13" i="1"/>
  <c r="AT22" i="1" s="1"/>
  <c r="AQ13" i="1"/>
  <c r="AP13" i="1"/>
  <c r="AP22" i="1" s="1"/>
  <c r="AM13" i="1"/>
  <c r="AL13" i="1"/>
  <c r="AL22" i="1" s="1"/>
  <c r="AI13" i="1"/>
  <c r="AH13" i="1"/>
  <c r="AH22" i="1" s="1"/>
  <c r="AE13" i="1"/>
  <c r="AD13" i="1"/>
  <c r="AD22" i="1" s="1"/>
  <c r="AA13" i="1"/>
  <c r="Z13" i="1"/>
  <c r="Z22" i="1" s="1"/>
  <c r="W13" i="1"/>
  <c r="V13" i="1"/>
  <c r="V22" i="1" s="1"/>
  <c r="S13" i="1"/>
  <c r="R13" i="1"/>
  <c r="R22" i="1" s="1"/>
  <c r="O13" i="1"/>
  <c r="N13" i="1"/>
  <c r="N22" i="1" s="1"/>
  <c r="K13" i="1"/>
  <c r="J13" i="1"/>
  <c r="J22" i="1" s="1"/>
  <c r="Q12" i="1"/>
  <c r="P12" i="1"/>
  <c r="M12" i="1"/>
  <c r="L12" i="1"/>
  <c r="Q11" i="1"/>
  <c r="P11" i="1"/>
  <c r="M11" i="1"/>
  <c r="L11" i="1"/>
  <c r="AW10" i="1"/>
  <c r="AV10" i="1"/>
  <c r="AS10" i="1"/>
  <c r="AR10" i="1"/>
  <c r="AO10" i="1"/>
  <c r="AN10" i="1"/>
  <c r="AK10" i="1"/>
  <c r="AJ10" i="1"/>
  <c r="AG10" i="1"/>
  <c r="AF10" i="1"/>
  <c r="AC10" i="1"/>
  <c r="AB10" i="1"/>
  <c r="Y10" i="1"/>
  <c r="X10" i="1"/>
  <c r="AW9" i="1"/>
  <c r="AV9" i="1"/>
  <c r="AS9" i="1"/>
  <c r="AR9" i="1"/>
  <c r="AO9" i="1"/>
  <c r="AN9" i="1"/>
  <c r="AK9" i="1"/>
  <c r="AJ9" i="1"/>
  <c r="AG9" i="1"/>
  <c r="AF9" i="1"/>
  <c r="AC9" i="1"/>
  <c r="AB9" i="1"/>
  <c r="Y9" i="1"/>
  <c r="X9" i="1"/>
  <c r="U9" i="1"/>
  <c r="T9" i="1"/>
  <c r="Q9" i="1"/>
  <c r="P9" i="1"/>
  <c r="M9" i="1"/>
  <c r="AK8" i="1"/>
  <c r="AJ8" i="1"/>
  <c r="Y8" i="1"/>
  <c r="U8" i="1"/>
  <c r="Q8" i="1"/>
  <c r="M8" i="1"/>
  <c r="AW7" i="1"/>
  <c r="AG7" i="1"/>
  <c r="AF7" i="1"/>
  <c r="AC7" i="1"/>
  <c r="AB7" i="1"/>
  <c r="Y7" i="1"/>
  <c r="X7" i="1"/>
  <c r="U7" i="1"/>
  <c r="T7" i="1"/>
  <c r="Q7" i="1"/>
  <c r="P7" i="1"/>
  <c r="M7" i="1"/>
  <c r="L7" i="1"/>
  <c r="AW6" i="1"/>
  <c r="AV6" i="1"/>
  <c r="AS6" i="1"/>
  <c r="AR6" i="1"/>
  <c r="AO6" i="1"/>
  <c r="AN6" i="1"/>
  <c r="AK6" i="1"/>
  <c r="AJ6" i="1"/>
  <c r="AG6" i="1"/>
  <c r="AF6" i="1"/>
  <c r="AC6" i="1"/>
  <c r="AB6" i="1"/>
  <c r="Y6" i="1"/>
  <c r="X6" i="1"/>
  <c r="U6" i="1"/>
  <c r="T6" i="1"/>
  <c r="Q6" i="1"/>
  <c r="M6" i="1"/>
  <c r="AW5" i="1"/>
  <c r="AV5" i="1"/>
  <c r="AS5" i="1"/>
  <c r="AR5" i="1"/>
  <c r="AO5" i="1"/>
  <c r="AN5" i="1"/>
  <c r="AK5" i="1"/>
  <c r="AJ5" i="1"/>
  <c r="AG5" i="1"/>
  <c r="AF5" i="1"/>
  <c r="AC5" i="1"/>
  <c r="AC13" i="1" s="1"/>
  <c r="AB5" i="1"/>
  <c r="Y5" i="1"/>
  <c r="X5" i="1"/>
  <c r="U5" i="1"/>
  <c r="T5" i="1"/>
  <c r="Q5" i="1"/>
  <c r="P5" i="1"/>
  <c r="M5" i="1"/>
  <c r="L5" i="1"/>
  <c r="I13" i="1" l="1"/>
  <c r="H13" i="1"/>
  <c r="M20" i="1"/>
  <c r="M19" i="1"/>
  <c r="M17" i="1"/>
  <c r="M16" i="1"/>
  <c r="M15" i="1"/>
  <c r="M14" i="1"/>
  <c r="M13" i="1"/>
  <c r="L13" i="1"/>
  <c r="Q20" i="1"/>
  <c r="Q19" i="1"/>
  <c r="Q17" i="1"/>
  <c r="Q16" i="1"/>
  <c r="Q15" i="1"/>
  <c r="Q14" i="1"/>
  <c r="Q13" i="1"/>
  <c r="P13" i="1"/>
  <c r="U20" i="1"/>
  <c r="U19" i="1"/>
  <c r="U17" i="1"/>
  <c r="U16" i="1"/>
  <c r="U15" i="1"/>
  <c r="U14" i="1"/>
  <c r="U13" i="1"/>
  <c r="T13" i="1"/>
  <c r="Y20" i="1"/>
  <c r="Y19" i="1"/>
  <c r="Y17" i="1"/>
  <c r="Y16" i="1"/>
  <c r="Y15" i="1"/>
  <c r="Y14" i="1"/>
  <c r="X13" i="1"/>
  <c r="AC20" i="1"/>
  <c r="AC19" i="1"/>
  <c r="AC17" i="1"/>
  <c r="AC16" i="1"/>
  <c r="AC15" i="1"/>
  <c r="AC14" i="1"/>
  <c r="AC18" i="1" s="1"/>
  <c r="AB13" i="1"/>
  <c r="AG20" i="1"/>
  <c r="AG19" i="1"/>
  <c r="AG17" i="1"/>
  <c r="AG16" i="1"/>
  <c r="AG15" i="1"/>
  <c r="AG14" i="1"/>
  <c r="AG13" i="1"/>
  <c r="AF13" i="1"/>
  <c r="AK20" i="1"/>
  <c r="AK19" i="1"/>
  <c r="AK17" i="1"/>
  <c r="AK16" i="1"/>
  <c r="AK15" i="1"/>
  <c r="AK14" i="1"/>
  <c r="AK13" i="1"/>
  <c r="AJ13" i="1"/>
  <c r="AO20" i="1"/>
  <c r="AO19" i="1"/>
  <c r="AO17" i="1"/>
  <c r="AO16" i="1"/>
  <c r="AO15" i="1"/>
  <c r="AO14" i="1"/>
  <c r="AO13" i="1"/>
  <c r="AN13" i="1"/>
  <c r="AS20" i="1"/>
  <c r="AS19" i="1"/>
  <c r="AS17" i="1"/>
  <c r="AS16" i="1"/>
  <c r="AS15" i="1"/>
  <c r="AS14" i="1"/>
  <c r="AS13" i="1"/>
  <c r="AR13" i="1"/>
  <c r="AW20" i="1"/>
  <c r="AW19" i="1"/>
  <c r="AW17" i="1"/>
  <c r="AW16" i="1"/>
  <c r="AW15" i="1"/>
  <c r="AW14" i="1"/>
  <c r="AW13" i="1"/>
  <c r="AV13" i="1"/>
  <c r="M18" i="1"/>
  <c r="L18" i="1"/>
  <c r="Q18" i="1"/>
  <c r="P18" i="1"/>
  <c r="U18" i="1"/>
  <c r="T18" i="1"/>
  <c r="Y18" i="1"/>
  <c r="X18" i="1"/>
  <c r="AB18" i="1"/>
  <c r="AG18" i="1"/>
  <c r="AF18" i="1"/>
  <c r="AK18" i="1"/>
  <c r="AJ18" i="1"/>
  <c r="AO18" i="1"/>
  <c r="AN18" i="1"/>
  <c r="AS18" i="1"/>
  <c r="AR18" i="1"/>
  <c r="AW18" i="1"/>
  <c r="AV18" i="1"/>
</calcChain>
</file>

<file path=xl/sharedStrings.xml><?xml version="1.0" encoding="utf-8"?>
<sst xmlns="http://schemas.openxmlformats.org/spreadsheetml/2006/main" count="79" uniqueCount="35">
  <si>
    <t>Delivery Method</t>
  </si>
  <si>
    <t>2017 Entry</t>
  </si>
  <si>
    <t>2016 Entry</t>
  </si>
  <si>
    <t>2015 Entry</t>
  </si>
  <si>
    <t>2014 Entry</t>
  </si>
  <si>
    <t>2013 Entry</t>
  </si>
  <si>
    <t>Distributed</t>
  </si>
  <si>
    <t>Returned</t>
  </si>
  <si>
    <t>%</t>
  </si>
  <si>
    <t>Overall %</t>
  </si>
  <si>
    <t>Schools Mailing</t>
  </si>
  <si>
    <t>Career Fairs</t>
  </si>
  <si>
    <t>District Office</t>
  </si>
  <si>
    <t>Mall Exhibition</t>
  </si>
  <si>
    <t>Reception</t>
  </si>
  <si>
    <t>Requested</t>
  </si>
  <si>
    <t>Directly by CAO</t>
  </si>
  <si>
    <t>DUT</t>
  </si>
  <si>
    <t>MUT</t>
  </si>
  <si>
    <t>UKZN</t>
  </si>
  <si>
    <t>UNIZULU</t>
  </si>
  <si>
    <t>Total by Universities</t>
  </si>
  <si>
    <t>TVET Colleges</t>
  </si>
  <si>
    <t>Private Colleges</t>
  </si>
  <si>
    <t>Over-All Total Distribution</t>
  </si>
  <si>
    <t>2018 Entry</t>
  </si>
  <si>
    <t>2019 Entry</t>
  </si>
  <si>
    <t>Direct to Schools</t>
  </si>
  <si>
    <t>2021 Entry</t>
  </si>
  <si>
    <t>2022 Entry</t>
  </si>
  <si>
    <t>2020 Entry</t>
  </si>
  <si>
    <t>2023 Entry</t>
  </si>
  <si>
    <t>2024 Entry</t>
  </si>
  <si>
    <t>Application Form Distribution (2013 - 2024 Entry)</t>
  </si>
  <si>
    <t>Direct to Other Organisation (Municipalities, Youth Centres,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</si>
</sst>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b/>
      <sz val="16"/>
      <color rgb="FFFF0000"/>
      <name val="Tahoma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0" borderId="0" xfId="0" applyFont="1"/>
    <xf numFmtId="1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/>
    <xf numFmtId="10" fontId="2" fillId="0" borderId="0" xfId="0" applyNumberFormat="1" applyFont="1" applyAlignment="1">
      <alignment vertical="center"/>
    </xf>
    <xf numFmtId="164" fontId="2" fillId="0" borderId="0" xfId="0" applyNumberFormat="1" applyFont="1"/>
    <xf numFmtId="2" fontId="2" fillId="0" borderId="0" xfId="0" applyNumberFormat="1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3" fillId="5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0" fontId="7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/>
    </xf>
    <xf numFmtId="10" fontId="6" fillId="4" borderId="1" xfId="0" applyNumberFormat="1" applyFont="1" applyFill="1" applyBorder="1" applyAlignment="1">
      <alignment horizontal="center"/>
    </xf>
    <xf numFmtId="10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7"/>
  <sheetViews>
    <sheetView tabSelected="1" zoomScaleNormal="100" workbookViewId="0">
      <selection sqref="A1:W1"/>
    </sheetView>
  </sheetViews>
  <sheetFormatPr defaultRowHeight="12.75" x14ac:dyDescent="0.2"/>
  <cols>
    <col min="1" max="1" width="29" style="1" bestFit="1" customWidth="1"/>
    <col min="2" max="2" width="11.28515625" style="1" bestFit="1" customWidth="1"/>
    <col min="3" max="3" width="9.7109375" style="1" bestFit="1" customWidth="1"/>
    <col min="4" max="4" width="5.7109375" style="1" bestFit="1" customWidth="1"/>
    <col min="5" max="5" width="10" style="1" bestFit="1" customWidth="1"/>
    <col min="6" max="6" width="11.28515625" style="1" bestFit="1" customWidth="1"/>
    <col min="7" max="7" width="9.7109375" style="1" bestFit="1" customWidth="1"/>
    <col min="8" max="8" width="5.7109375" style="1" bestFit="1" customWidth="1"/>
    <col min="9" max="9" width="10" style="1" bestFit="1" customWidth="1"/>
    <col min="10" max="10" width="11.28515625" style="1" bestFit="1" customWidth="1"/>
    <col min="11" max="11" width="9.7109375" style="1" bestFit="1" customWidth="1"/>
    <col min="12" max="12" width="5.7109375" style="1" bestFit="1" customWidth="1"/>
    <col min="13" max="13" width="12" style="1" bestFit="1" customWidth="1"/>
    <col min="14" max="14" width="11.28515625" style="1" bestFit="1" customWidth="1"/>
    <col min="15" max="15" width="9.7109375" style="1" bestFit="1" customWidth="1"/>
    <col min="16" max="16" width="6.7109375" style="1" bestFit="1" customWidth="1"/>
    <col min="17" max="17" width="10" style="1" bestFit="1" customWidth="1"/>
    <col min="18" max="18" width="11.28515625" style="1" bestFit="1" customWidth="1"/>
    <col min="19" max="19" width="9.7109375" style="1" bestFit="1" customWidth="1"/>
    <col min="20" max="20" width="6.7109375" style="1" bestFit="1" customWidth="1"/>
    <col min="21" max="21" width="10" style="1" bestFit="1" customWidth="1"/>
    <col min="22" max="22" width="11.28515625" style="1" bestFit="1" customWidth="1"/>
    <col min="23" max="23" width="9.7109375" style="1" bestFit="1" customWidth="1"/>
    <col min="24" max="24" width="6.7109375" style="1" bestFit="1" customWidth="1"/>
    <col min="25" max="25" width="10" style="1" bestFit="1" customWidth="1"/>
    <col min="26" max="26" width="11.28515625" style="1" bestFit="1" customWidth="1"/>
    <col min="27" max="27" width="9.7109375" style="1" bestFit="1" customWidth="1"/>
    <col min="28" max="28" width="6.7109375" style="1" bestFit="1" customWidth="1"/>
    <col min="29" max="29" width="10" style="1" bestFit="1" customWidth="1"/>
    <col min="30" max="30" width="11.28515625" style="1" bestFit="1" customWidth="1"/>
    <col min="31" max="31" width="9.7109375" style="1" bestFit="1" customWidth="1"/>
    <col min="32" max="32" width="6.7109375" style="4" bestFit="1" customWidth="1"/>
    <col min="33" max="33" width="10" style="4" bestFit="1" customWidth="1"/>
    <col min="34" max="34" width="11.28515625" style="1" bestFit="1" customWidth="1"/>
    <col min="35" max="35" width="9.7109375" style="1" bestFit="1" customWidth="1"/>
    <col min="36" max="36" width="6.7109375" style="4" bestFit="1" customWidth="1"/>
    <col min="37" max="37" width="10" style="4" bestFit="1" customWidth="1"/>
    <col min="38" max="38" width="11.28515625" style="1" bestFit="1" customWidth="1"/>
    <col min="39" max="39" width="9.7109375" style="1" bestFit="1" customWidth="1"/>
    <col min="40" max="40" width="6.7109375" style="4" bestFit="1" customWidth="1"/>
    <col min="41" max="41" width="10" style="4" bestFit="1" customWidth="1"/>
    <col min="42" max="42" width="11.28515625" style="1" bestFit="1" customWidth="1"/>
    <col min="43" max="43" width="9.7109375" style="1" bestFit="1" customWidth="1"/>
    <col min="44" max="44" width="6.7109375" style="4" bestFit="1" customWidth="1"/>
    <col min="45" max="45" width="10" style="4" bestFit="1" customWidth="1"/>
    <col min="46" max="46" width="11.28515625" style="1" bestFit="1" customWidth="1"/>
    <col min="47" max="47" width="9.7109375" style="1" bestFit="1" customWidth="1"/>
    <col min="48" max="48" width="6.7109375" style="4" bestFit="1" customWidth="1"/>
    <col min="49" max="49" width="10" style="4" bestFit="1" customWidth="1"/>
    <col min="50" max="16384" width="9.140625" style="1"/>
  </cols>
  <sheetData>
    <row r="1" spans="1:49" customFormat="1" ht="20.25" thickBot="1" x14ac:dyDescent="0.3">
      <c r="A1" s="55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49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8"/>
    </row>
    <row r="3" spans="1:49" x14ac:dyDescent="0.2">
      <c r="A3" s="59" t="s">
        <v>0</v>
      </c>
      <c r="B3" s="63" t="s">
        <v>32</v>
      </c>
      <c r="C3" s="64"/>
      <c r="D3" s="64"/>
      <c r="E3" s="65"/>
      <c r="F3" s="63" t="s">
        <v>31</v>
      </c>
      <c r="G3" s="64"/>
      <c r="H3" s="64"/>
      <c r="I3" s="65"/>
      <c r="J3" s="63" t="s">
        <v>29</v>
      </c>
      <c r="K3" s="64"/>
      <c r="L3" s="64"/>
      <c r="M3" s="65"/>
      <c r="N3" s="63" t="s">
        <v>28</v>
      </c>
      <c r="O3" s="64"/>
      <c r="P3" s="64"/>
      <c r="Q3" s="65"/>
      <c r="R3" s="63" t="s">
        <v>30</v>
      </c>
      <c r="S3" s="64"/>
      <c r="T3" s="64"/>
      <c r="U3" s="65"/>
      <c r="V3" s="60" t="s">
        <v>26</v>
      </c>
      <c r="W3" s="61"/>
      <c r="X3" s="61"/>
      <c r="Y3" s="62"/>
      <c r="Z3" s="60" t="s">
        <v>25</v>
      </c>
      <c r="AA3" s="61"/>
      <c r="AB3" s="61"/>
      <c r="AC3" s="62"/>
      <c r="AD3" s="60" t="s">
        <v>1</v>
      </c>
      <c r="AE3" s="61"/>
      <c r="AF3" s="61"/>
      <c r="AG3" s="62"/>
      <c r="AH3" s="60" t="s">
        <v>2</v>
      </c>
      <c r="AI3" s="61"/>
      <c r="AJ3" s="61"/>
      <c r="AK3" s="62"/>
      <c r="AL3" s="60" t="s">
        <v>3</v>
      </c>
      <c r="AM3" s="61"/>
      <c r="AN3" s="61"/>
      <c r="AO3" s="62"/>
      <c r="AP3" s="60" t="s">
        <v>4</v>
      </c>
      <c r="AQ3" s="61"/>
      <c r="AR3" s="61"/>
      <c r="AS3" s="62"/>
      <c r="AT3" s="60" t="s">
        <v>5</v>
      </c>
      <c r="AU3" s="61"/>
      <c r="AV3" s="61"/>
      <c r="AW3" s="62"/>
    </row>
    <row r="4" spans="1:49" s="3" customFormat="1" x14ac:dyDescent="0.25">
      <c r="A4" s="59"/>
      <c r="B4" s="9" t="s">
        <v>6</v>
      </c>
      <c r="C4" s="9" t="s">
        <v>7</v>
      </c>
      <c r="D4" s="2" t="s">
        <v>8</v>
      </c>
      <c r="E4" s="2" t="s">
        <v>9</v>
      </c>
      <c r="F4" s="9" t="s">
        <v>6</v>
      </c>
      <c r="G4" s="9" t="s">
        <v>7</v>
      </c>
      <c r="H4" s="2" t="s">
        <v>8</v>
      </c>
      <c r="I4" s="2" t="s">
        <v>9</v>
      </c>
      <c r="J4" s="9" t="s">
        <v>6</v>
      </c>
      <c r="K4" s="9" t="s">
        <v>7</v>
      </c>
      <c r="L4" s="2" t="s">
        <v>8</v>
      </c>
      <c r="M4" s="2" t="s">
        <v>9</v>
      </c>
      <c r="N4" s="9" t="s">
        <v>6</v>
      </c>
      <c r="O4" s="9" t="s">
        <v>7</v>
      </c>
      <c r="P4" s="2" t="s">
        <v>8</v>
      </c>
      <c r="Q4" s="2" t="s">
        <v>9</v>
      </c>
      <c r="R4" s="9" t="s">
        <v>6</v>
      </c>
      <c r="S4" s="9" t="s">
        <v>7</v>
      </c>
      <c r="T4" s="2" t="s">
        <v>8</v>
      </c>
      <c r="U4" s="2" t="s">
        <v>9</v>
      </c>
      <c r="V4" s="9" t="s">
        <v>6</v>
      </c>
      <c r="W4" s="9" t="s">
        <v>7</v>
      </c>
      <c r="X4" s="2" t="s">
        <v>8</v>
      </c>
      <c r="Y4" s="2" t="s">
        <v>9</v>
      </c>
      <c r="Z4" s="9" t="s">
        <v>6</v>
      </c>
      <c r="AA4" s="9" t="s">
        <v>7</v>
      </c>
      <c r="AB4" s="2" t="s">
        <v>8</v>
      </c>
      <c r="AC4" s="2" t="s">
        <v>9</v>
      </c>
      <c r="AD4" s="9" t="s">
        <v>6</v>
      </c>
      <c r="AE4" s="9" t="s">
        <v>7</v>
      </c>
      <c r="AF4" s="2" t="s">
        <v>8</v>
      </c>
      <c r="AG4" s="2" t="s">
        <v>9</v>
      </c>
      <c r="AH4" s="9" t="s">
        <v>6</v>
      </c>
      <c r="AI4" s="9" t="s">
        <v>7</v>
      </c>
      <c r="AJ4" s="2" t="s">
        <v>8</v>
      </c>
      <c r="AK4" s="2" t="s">
        <v>9</v>
      </c>
      <c r="AL4" s="9" t="s">
        <v>6</v>
      </c>
      <c r="AM4" s="9" t="s">
        <v>7</v>
      </c>
      <c r="AN4" s="2" t="s">
        <v>8</v>
      </c>
      <c r="AO4" s="2" t="s">
        <v>9</v>
      </c>
      <c r="AP4" s="9" t="s">
        <v>6</v>
      </c>
      <c r="AQ4" s="9" t="s">
        <v>7</v>
      </c>
      <c r="AR4" s="2" t="s">
        <v>8</v>
      </c>
      <c r="AS4" s="2" t="s">
        <v>9</v>
      </c>
      <c r="AT4" s="9" t="s">
        <v>6</v>
      </c>
      <c r="AU4" s="9" t="s">
        <v>7</v>
      </c>
      <c r="AV4" s="2" t="s">
        <v>8</v>
      </c>
      <c r="AW4" s="2" t="s">
        <v>9</v>
      </c>
    </row>
    <row r="5" spans="1:49" x14ac:dyDescent="0.2">
      <c r="A5" s="14" t="s">
        <v>10</v>
      </c>
      <c r="B5" s="15">
        <v>0</v>
      </c>
      <c r="C5" s="15">
        <v>0</v>
      </c>
      <c r="D5" s="16">
        <v>0</v>
      </c>
      <c r="E5" s="16">
        <v>0</v>
      </c>
      <c r="F5" s="15">
        <v>0</v>
      </c>
      <c r="G5" s="15">
        <v>0</v>
      </c>
      <c r="H5" s="16">
        <v>0</v>
      </c>
      <c r="I5" s="16">
        <v>0</v>
      </c>
      <c r="J5" s="17">
        <v>15000</v>
      </c>
      <c r="K5" s="17">
        <v>312</v>
      </c>
      <c r="L5" s="18">
        <f>SUM(K5/J5)</f>
        <v>2.0799999999999999E-2</v>
      </c>
      <c r="M5" s="18">
        <f>K5/J22</f>
        <v>9.9887946214182802E-3</v>
      </c>
      <c r="N5" s="17">
        <v>11089</v>
      </c>
      <c r="O5" s="19">
        <v>627</v>
      </c>
      <c r="P5" s="18">
        <f>SUM(O5/N5)</f>
        <v>5.6542519614031922E-2</v>
      </c>
      <c r="Q5" s="18">
        <f>O5/N22</f>
        <v>5.5053604825751386E-3</v>
      </c>
      <c r="R5" s="17">
        <v>160000</v>
      </c>
      <c r="S5" s="17">
        <v>1617</v>
      </c>
      <c r="T5" s="18">
        <f>SUM(S5/R5)</f>
        <v>1.0106250000000001E-2</v>
      </c>
      <c r="U5" s="18">
        <f>S5/R22</f>
        <v>3.2404809619238479E-3</v>
      </c>
      <c r="V5" s="17">
        <v>160000</v>
      </c>
      <c r="W5" s="19">
        <v>7361</v>
      </c>
      <c r="X5" s="18">
        <f>W5/V5</f>
        <v>4.6006249999999999E-2</v>
      </c>
      <c r="Y5" s="18">
        <f>W5/V22</f>
        <v>9.7691424627900647E-3</v>
      </c>
      <c r="Z5" s="17">
        <v>150000</v>
      </c>
      <c r="AA5" s="17">
        <v>7906</v>
      </c>
      <c r="AB5" s="18">
        <f>AA5/Z5</f>
        <v>5.2706666666666666E-2</v>
      </c>
      <c r="AC5" s="18">
        <f>AA5/Z22</f>
        <v>1.0840249602711571E-2</v>
      </c>
      <c r="AD5" s="20">
        <v>180000</v>
      </c>
      <c r="AE5" s="20">
        <v>10733</v>
      </c>
      <c r="AF5" s="18">
        <f>+AE5/AD5</f>
        <v>5.962777777777778E-2</v>
      </c>
      <c r="AG5" s="18">
        <f>+AE5/AD22</f>
        <v>1.4104422399394455E-2</v>
      </c>
      <c r="AH5" s="20">
        <v>150000</v>
      </c>
      <c r="AI5" s="20">
        <v>17920</v>
      </c>
      <c r="AJ5" s="18">
        <f>+AI5/AH5</f>
        <v>0.11946666666666667</v>
      </c>
      <c r="AK5" s="18">
        <f>+AI5/AH22</f>
        <v>2.4283850020123614E-2</v>
      </c>
      <c r="AL5" s="20">
        <v>250000</v>
      </c>
      <c r="AM5" s="20">
        <v>25812</v>
      </c>
      <c r="AN5" s="18">
        <f>+AM5/AL5</f>
        <v>0.10324800000000001</v>
      </c>
      <c r="AO5" s="18">
        <f>+AM5/AL22</f>
        <v>3.3975183321465097E-2</v>
      </c>
      <c r="AP5" s="20">
        <v>200000</v>
      </c>
      <c r="AQ5" s="20">
        <v>19741</v>
      </c>
      <c r="AR5" s="18">
        <f>+AQ5/AP5</f>
        <v>9.8705000000000001E-2</v>
      </c>
      <c r="AS5" s="18">
        <f>+AQ5/AP22</f>
        <v>2.7019221820132819E-2</v>
      </c>
      <c r="AT5" s="20">
        <v>260000</v>
      </c>
      <c r="AU5" s="20">
        <v>21464</v>
      </c>
      <c r="AV5" s="18">
        <f>+AU5/AT5</f>
        <v>8.2553846153846158E-2</v>
      </c>
      <c r="AW5" s="18">
        <f>+AU5/AT22</f>
        <v>2.6115766432771734E-2</v>
      </c>
    </row>
    <row r="6" spans="1:49" x14ac:dyDescent="0.2">
      <c r="A6" s="14" t="s">
        <v>11</v>
      </c>
      <c r="B6" s="15">
        <v>0</v>
      </c>
      <c r="C6" s="15">
        <v>0</v>
      </c>
      <c r="D6" s="16">
        <v>0</v>
      </c>
      <c r="E6" s="16">
        <v>0</v>
      </c>
      <c r="F6" s="15">
        <v>0</v>
      </c>
      <c r="G6" s="15">
        <v>0</v>
      </c>
      <c r="H6" s="16">
        <v>0</v>
      </c>
      <c r="I6" s="16">
        <v>0</v>
      </c>
      <c r="J6" s="17">
        <v>0</v>
      </c>
      <c r="K6" s="17">
        <v>0</v>
      </c>
      <c r="L6" s="18">
        <v>0</v>
      </c>
      <c r="M6" s="18">
        <f>K6/J22</f>
        <v>0</v>
      </c>
      <c r="N6" s="19">
        <v>0</v>
      </c>
      <c r="O6" s="19">
        <v>0</v>
      </c>
      <c r="P6" s="18">
        <v>0</v>
      </c>
      <c r="Q6" s="18">
        <f>O6/N22</f>
        <v>0</v>
      </c>
      <c r="R6" s="17">
        <v>53000</v>
      </c>
      <c r="S6" s="17">
        <v>3016</v>
      </c>
      <c r="T6" s="18">
        <f t="shared" ref="T6:T20" si="0">SUM(S6/R6)</f>
        <v>5.6905660377358488E-2</v>
      </c>
      <c r="U6" s="18">
        <f>S6/R22</f>
        <v>6.0440881763527054E-3</v>
      </c>
      <c r="V6" s="17">
        <v>145000</v>
      </c>
      <c r="W6" s="19">
        <v>11455</v>
      </c>
      <c r="X6" s="18">
        <f>W6/V6</f>
        <v>7.9000000000000001E-2</v>
      </c>
      <c r="Y6" s="18">
        <f>W6/V22</f>
        <v>1.5202489731186007E-2</v>
      </c>
      <c r="Z6" s="17">
        <v>140000</v>
      </c>
      <c r="AA6" s="17">
        <v>11507</v>
      </c>
      <c r="AB6" s="18">
        <f>AA6/Z6</f>
        <v>8.2192857142857137E-2</v>
      </c>
      <c r="AC6" s="18">
        <f>AA6/Z22</f>
        <v>1.5777732377738687E-2</v>
      </c>
      <c r="AD6" s="20">
        <v>120000</v>
      </c>
      <c r="AE6" s="20">
        <v>10153</v>
      </c>
      <c r="AF6" s="18">
        <f>+AE6/AD6</f>
        <v>8.4608333333333327E-2</v>
      </c>
      <c r="AG6" s="18">
        <f>+AE6/AD22</f>
        <v>1.334223428874051E-2</v>
      </c>
      <c r="AH6" s="20">
        <v>75000</v>
      </c>
      <c r="AI6" s="20">
        <v>7582</v>
      </c>
      <c r="AJ6" s="18">
        <f>+AI6/AH6</f>
        <v>0.10109333333333333</v>
      </c>
      <c r="AK6" s="18">
        <f>+AI6/AH22</f>
        <v>1.0274561989541141E-2</v>
      </c>
      <c r="AL6" s="20">
        <v>81000</v>
      </c>
      <c r="AM6" s="20">
        <v>9100</v>
      </c>
      <c r="AN6" s="18">
        <f>+AM6/AL6</f>
        <v>0.11234567901234568</v>
      </c>
      <c r="AO6" s="18">
        <f>+AM6/AL22</f>
        <v>1.1977923765122129E-2</v>
      </c>
      <c r="AP6" s="20">
        <v>130000</v>
      </c>
      <c r="AQ6" s="20">
        <v>18155</v>
      </c>
      <c r="AR6" s="18">
        <f>+AQ6/AP6</f>
        <v>0.13965384615384616</v>
      </c>
      <c r="AS6" s="18">
        <f>+AQ6/AP22</f>
        <v>2.4848486507497658E-2</v>
      </c>
      <c r="AT6" s="20">
        <v>100000</v>
      </c>
      <c r="AU6" s="20">
        <v>8684</v>
      </c>
      <c r="AV6" s="18">
        <f>+AU6/AT6</f>
        <v>8.6840000000000001E-2</v>
      </c>
      <c r="AW6" s="18">
        <f>+AU6/AT22</f>
        <v>1.0566032226154945E-2</v>
      </c>
    </row>
    <row r="7" spans="1:49" x14ac:dyDescent="0.2">
      <c r="A7" s="14" t="s">
        <v>12</v>
      </c>
      <c r="B7" s="15">
        <v>0</v>
      </c>
      <c r="C7" s="15">
        <v>0</v>
      </c>
      <c r="D7" s="16">
        <v>0</v>
      </c>
      <c r="E7" s="16">
        <v>0</v>
      </c>
      <c r="F7" s="21">
        <v>25250</v>
      </c>
      <c r="G7" s="15">
        <v>166</v>
      </c>
      <c r="H7" s="16">
        <f>SUM(G7/F7)</f>
        <v>6.574257425742574E-3</v>
      </c>
      <c r="I7" s="16">
        <f>G7/F22</f>
        <v>6.574257425742574E-3</v>
      </c>
      <c r="J7" s="17">
        <v>14000</v>
      </c>
      <c r="K7" s="17">
        <v>470</v>
      </c>
      <c r="L7" s="18">
        <f t="shared" ref="L7:L18" si="1">SUM(K7/J7)</f>
        <v>3.3571428571428572E-2</v>
      </c>
      <c r="M7" s="18">
        <f>K7/J22</f>
        <v>1.5047222666880102E-2</v>
      </c>
      <c r="N7" s="17">
        <v>31700</v>
      </c>
      <c r="O7" s="19">
        <v>1872</v>
      </c>
      <c r="P7" s="18">
        <f t="shared" ref="P7:P13" si="2">SUM(O7/N7)</f>
        <v>5.9053627760252365E-2</v>
      </c>
      <c r="Q7" s="18">
        <f>O7/N22</f>
        <v>1.6437057134578405E-2</v>
      </c>
      <c r="R7" s="17">
        <v>32000</v>
      </c>
      <c r="S7" s="17">
        <v>2033</v>
      </c>
      <c r="T7" s="18">
        <f t="shared" si="0"/>
        <v>6.3531249999999997E-2</v>
      </c>
      <c r="U7" s="18">
        <f>S7/R22</f>
        <v>4.0741482965931863E-3</v>
      </c>
      <c r="V7" s="17">
        <v>45000</v>
      </c>
      <c r="W7" s="19">
        <v>3319</v>
      </c>
      <c r="X7" s="18">
        <f>W7/V7</f>
        <v>7.375555555555556E-2</v>
      </c>
      <c r="Y7" s="18">
        <f>W7/V22</f>
        <v>4.4048069330254345E-3</v>
      </c>
      <c r="Z7" s="17">
        <v>55000</v>
      </c>
      <c r="AA7" s="17">
        <v>4235</v>
      </c>
      <c r="AB7" s="18">
        <f>AA7/Z7</f>
        <v>7.6999999999999999E-2</v>
      </c>
      <c r="AC7" s="18">
        <f>AA7/Z22</f>
        <v>5.806786879266823E-3</v>
      </c>
      <c r="AD7" s="20">
        <v>60000</v>
      </c>
      <c r="AE7" s="20">
        <v>5583</v>
      </c>
      <c r="AF7" s="18">
        <f>+AE7/AD7</f>
        <v>9.3049999999999994E-2</v>
      </c>
      <c r="AG7" s="18">
        <f>+AE7/AD22</f>
        <v>7.3367176237602947E-3</v>
      </c>
      <c r="AH7" s="20">
        <v>0</v>
      </c>
      <c r="AI7" s="20">
        <v>0</v>
      </c>
      <c r="AJ7" s="18">
        <v>0</v>
      </c>
      <c r="AK7" s="18">
        <v>0</v>
      </c>
      <c r="AL7" s="20">
        <v>0</v>
      </c>
      <c r="AM7" s="20">
        <v>0</v>
      </c>
      <c r="AN7" s="18">
        <v>0</v>
      </c>
      <c r="AO7" s="18">
        <v>0</v>
      </c>
      <c r="AP7" s="20">
        <v>0</v>
      </c>
      <c r="AQ7" s="20">
        <v>0</v>
      </c>
      <c r="AR7" s="18">
        <v>0</v>
      </c>
      <c r="AS7" s="18">
        <v>0</v>
      </c>
      <c r="AT7" s="20">
        <v>0</v>
      </c>
      <c r="AU7" s="20">
        <v>0</v>
      </c>
      <c r="AV7" s="18">
        <v>0</v>
      </c>
      <c r="AW7" s="18">
        <f>+AU7/AT22</f>
        <v>0</v>
      </c>
    </row>
    <row r="8" spans="1:49" x14ac:dyDescent="0.2">
      <c r="A8" s="14" t="s">
        <v>13</v>
      </c>
      <c r="B8" s="15">
        <v>0</v>
      </c>
      <c r="C8" s="15">
        <v>0</v>
      </c>
      <c r="D8" s="16">
        <v>0</v>
      </c>
      <c r="E8" s="16">
        <v>0</v>
      </c>
      <c r="F8" s="15">
        <v>0</v>
      </c>
      <c r="G8" s="15">
        <v>0</v>
      </c>
      <c r="H8" s="16">
        <v>0</v>
      </c>
      <c r="I8" s="16">
        <v>0</v>
      </c>
      <c r="J8" s="17">
        <v>0</v>
      </c>
      <c r="K8" s="17">
        <v>0</v>
      </c>
      <c r="L8" s="18">
        <v>0</v>
      </c>
      <c r="M8" s="18">
        <f>K8/J22</f>
        <v>0</v>
      </c>
      <c r="N8" s="19">
        <v>0</v>
      </c>
      <c r="O8" s="19">
        <v>0</v>
      </c>
      <c r="P8" s="18">
        <v>0</v>
      </c>
      <c r="Q8" s="18">
        <f>O8/N22</f>
        <v>0</v>
      </c>
      <c r="R8" s="19">
        <v>0</v>
      </c>
      <c r="S8" s="19">
        <v>0</v>
      </c>
      <c r="T8" s="18">
        <v>0</v>
      </c>
      <c r="U8" s="18">
        <f>S8/R22</f>
        <v>0</v>
      </c>
      <c r="V8" s="17">
        <v>0</v>
      </c>
      <c r="W8" s="19">
        <v>0</v>
      </c>
      <c r="X8" s="18">
        <v>0</v>
      </c>
      <c r="Y8" s="18">
        <f>W8/V22</f>
        <v>0</v>
      </c>
      <c r="Z8" s="17">
        <v>0</v>
      </c>
      <c r="AA8" s="17">
        <v>0</v>
      </c>
      <c r="AB8" s="18">
        <v>0</v>
      </c>
      <c r="AC8" s="18">
        <v>0</v>
      </c>
      <c r="AD8" s="20">
        <v>0</v>
      </c>
      <c r="AE8" s="20">
        <v>0</v>
      </c>
      <c r="AF8" s="18">
        <v>0</v>
      </c>
      <c r="AG8" s="18">
        <v>0</v>
      </c>
      <c r="AH8" s="20">
        <v>9366</v>
      </c>
      <c r="AI8" s="20">
        <v>779</v>
      </c>
      <c r="AJ8" s="18">
        <f>+AI8/AH8</f>
        <v>8.317317958573564E-2</v>
      </c>
      <c r="AK8" s="18">
        <f>+AI8/AH22</f>
        <v>1.0556428105846147E-3</v>
      </c>
      <c r="AL8" s="20">
        <v>0</v>
      </c>
      <c r="AM8" s="20">
        <v>0</v>
      </c>
      <c r="AN8" s="18">
        <v>0</v>
      </c>
      <c r="AO8" s="18">
        <v>0</v>
      </c>
      <c r="AP8" s="20">
        <v>0</v>
      </c>
      <c r="AQ8" s="20">
        <v>0</v>
      </c>
      <c r="AR8" s="18">
        <v>0</v>
      </c>
      <c r="AS8" s="18">
        <v>0</v>
      </c>
      <c r="AT8" s="20">
        <v>0</v>
      </c>
      <c r="AU8" s="20">
        <v>0</v>
      </c>
      <c r="AV8" s="18">
        <v>0</v>
      </c>
      <c r="AW8" s="18">
        <v>0</v>
      </c>
    </row>
    <row r="9" spans="1:49" x14ac:dyDescent="0.2">
      <c r="A9" s="14" t="s">
        <v>14</v>
      </c>
      <c r="B9" s="15">
        <v>0</v>
      </c>
      <c r="C9" s="15">
        <v>0</v>
      </c>
      <c r="D9" s="16">
        <v>0</v>
      </c>
      <c r="E9" s="16">
        <v>0</v>
      </c>
      <c r="F9" s="15">
        <v>0</v>
      </c>
      <c r="G9" s="15">
        <v>0</v>
      </c>
      <c r="H9" s="16">
        <v>0</v>
      </c>
      <c r="I9" s="16">
        <v>0</v>
      </c>
      <c r="J9" s="17">
        <v>0</v>
      </c>
      <c r="K9" s="17">
        <v>0</v>
      </c>
      <c r="L9" s="18">
        <v>0</v>
      </c>
      <c r="M9" s="18">
        <f>K9/J22</f>
        <v>0</v>
      </c>
      <c r="N9" s="42">
        <v>24187</v>
      </c>
      <c r="O9" s="19">
        <v>3197</v>
      </c>
      <c r="P9" s="18">
        <f t="shared" si="2"/>
        <v>0.13217844296522926</v>
      </c>
      <c r="Q9" s="18">
        <f>O9/N22</f>
        <v>2.8071192125666219E-2</v>
      </c>
      <c r="R9" s="17">
        <v>104000</v>
      </c>
      <c r="S9" s="17">
        <v>11551</v>
      </c>
      <c r="T9" s="18">
        <f t="shared" si="0"/>
        <v>0.11106730769230769</v>
      </c>
      <c r="U9" s="18">
        <f>S9/R22</f>
        <v>2.3148296593186374E-2</v>
      </c>
      <c r="V9" s="17">
        <v>115000</v>
      </c>
      <c r="W9" s="19">
        <v>11686</v>
      </c>
      <c r="X9" s="18">
        <f>W9/V9</f>
        <v>0.10161739130434783</v>
      </c>
      <c r="Y9" s="18">
        <f>W9/V22</f>
        <v>1.550906110856741E-2</v>
      </c>
      <c r="Z9" s="17">
        <v>118000</v>
      </c>
      <c r="AA9" s="17">
        <v>14047</v>
      </c>
      <c r="AB9" s="18">
        <f>AA9/Z9</f>
        <v>0.11904237288135593</v>
      </c>
      <c r="AC9" s="18">
        <f>AA9/Z22</f>
        <v>1.9260433363178526E-2</v>
      </c>
      <c r="AD9" s="20">
        <v>105000</v>
      </c>
      <c r="AE9" s="20">
        <v>12109</v>
      </c>
      <c r="AF9" s="18">
        <f>+AE9/AD9</f>
        <v>0.11532380952380952</v>
      </c>
      <c r="AG9" s="18">
        <f>+AE9/AD22</f>
        <v>1.5912647986049331E-2</v>
      </c>
      <c r="AH9" s="20">
        <v>100000</v>
      </c>
      <c r="AI9" s="20">
        <v>13602</v>
      </c>
      <c r="AJ9" s="18">
        <f>+AI9/AH9</f>
        <v>0.13602</v>
      </c>
      <c r="AK9" s="18">
        <f>+AI9/AH22</f>
        <v>1.8432417855676418E-2</v>
      </c>
      <c r="AL9" s="20">
        <v>106000</v>
      </c>
      <c r="AM9" s="20">
        <v>11040</v>
      </c>
      <c r="AN9" s="18">
        <f>+AM9/AL9</f>
        <v>0.10415094339622641</v>
      </c>
      <c r="AO9" s="18">
        <f>+AM9/AL22</f>
        <v>1.453145916120311E-2</v>
      </c>
      <c r="AP9" s="20">
        <v>84000</v>
      </c>
      <c r="AQ9" s="20">
        <v>11992</v>
      </c>
      <c r="AR9" s="18">
        <f>+AQ9/AP9</f>
        <v>0.14276190476190476</v>
      </c>
      <c r="AS9" s="18">
        <f>+AQ9/AP22</f>
        <v>1.6413277344968984E-2</v>
      </c>
      <c r="AT9" s="20">
        <v>30000</v>
      </c>
      <c r="AU9" s="20">
        <v>4010</v>
      </c>
      <c r="AV9" s="18">
        <f>+AU9/AT9</f>
        <v>0.13366666666666666</v>
      </c>
      <c r="AW9" s="18">
        <f>+AU9/AT22</f>
        <v>4.879063706458007E-3</v>
      </c>
    </row>
    <row r="10" spans="1:49" x14ac:dyDescent="0.2">
      <c r="A10" s="14" t="s">
        <v>15</v>
      </c>
      <c r="B10" s="15">
        <v>0</v>
      </c>
      <c r="C10" s="15">
        <v>0</v>
      </c>
      <c r="D10" s="16">
        <v>0</v>
      </c>
      <c r="E10" s="16">
        <v>0</v>
      </c>
      <c r="F10" s="15">
        <v>0</v>
      </c>
      <c r="G10" s="15">
        <v>0</v>
      </c>
      <c r="H10" s="16">
        <v>0</v>
      </c>
      <c r="I10" s="16">
        <v>0</v>
      </c>
      <c r="J10" s="17"/>
      <c r="K10" s="17"/>
      <c r="L10" s="18"/>
      <c r="M10" s="18"/>
      <c r="N10" s="19"/>
      <c r="O10" s="19"/>
      <c r="P10" s="18"/>
      <c r="Q10" s="18"/>
      <c r="R10" s="19"/>
      <c r="S10" s="19"/>
      <c r="T10" s="18"/>
      <c r="U10" s="18"/>
      <c r="V10" s="17">
        <v>1495</v>
      </c>
      <c r="W10" s="19">
        <v>324</v>
      </c>
      <c r="X10" s="18">
        <f>W10/V10</f>
        <v>0.21672240802675585</v>
      </c>
      <c r="Y10" s="18">
        <f>W10/V22</f>
        <v>4.2999621762586349E-4</v>
      </c>
      <c r="Z10" s="17">
        <v>2519</v>
      </c>
      <c r="AA10" s="17">
        <v>522</v>
      </c>
      <c r="AB10" s="18">
        <f>AA10/Z10</f>
        <v>0.20722508932115918</v>
      </c>
      <c r="AC10" s="18">
        <f>AA10/Z22</f>
        <v>7.157361867714951E-4</v>
      </c>
      <c r="AD10" s="20">
        <v>27967</v>
      </c>
      <c r="AE10" s="20">
        <v>2714</v>
      </c>
      <c r="AF10" s="18">
        <f>+AE10/AD10</f>
        <v>9.7042943469088566E-2</v>
      </c>
      <c r="AG10" s="18">
        <f>+AE10/AD22</f>
        <v>3.5665147108875942E-3</v>
      </c>
      <c r="AH10" s="20">
        <v>38573</v>
      </c>
      <c r="AI10" s="20">
        <v>3703</v>
      </c>
      <c r="AJ10" s="18">
        <f>+AI10/AH10</f>
        <v>9.5999792601042175E-2</v>
      </c>
      <c r="AK10" s="18">
        <f>+AI10/AH22</f>
        <v>5.018029945564606E-3</v>
      </c>
      <c r="AL10" s="20">
        <v>27731</v>
      </c>
      <c r="AM10" s="20">
        <v>5357</v>
      </c>
      <c r="AN10" s="18">
        <f>+AM10/AL10</f>
        <v>0.1931773105910353</v>
      </c>
      <c r="AO10" s="18">
        <f>+AM10/AL22</f>
        <v>7.0511799571164003E-3</v>
      </c>
      <c r="AP10" s="20">
        <v>18628</v>
      </c>
      <c r="AQ10" s="20">
        <v>4795</v>
      </c>
      <c r="AR10" s="18">
        <f>+AQ10/AP10</f>
        <v>0.25740820270560449</v>
      </c>
      <c r="AS10" s="18">
        <f>+AQ10/AP22</f>
        <v>6.5628473039631655E-3</v>
      </c>
      <c r="AT10" s="20">
        <v>33879</v>
      </c>
      <c r="AU10" s="20">
        <v>6307</v>
      </c>
      <c r="AV10" s="18">
        <f>+AU10/AT10</f>
        <v>0.1861625195548865</v>
      </c>
      <c r="AW10" s="18">
        <f>+AU10/AT22</f>
        <v>7.6738790016535278E-3</v>
      </c>
    </row>
    <row r="11" spans="1:49" x14ac:dyDescent="0.2">
      <c r="A11" s="43" t="s">
        <v>27</v>
      </c>
      <c r="B11" s="44">
        <v>0</v>
      </c>
      <c r="C11" s="44">
        <v>0</v>
      </c>
      <c r="D11" s="45">
        <v>0</v>
      </c>
      <c r="E11" s="45">
        <v>0</v>
      </c>
      <c r="F11" s="44">
        <v>0</v>
      </c>
      <c r="G11" s="44">
        <v>0</v>
      </c>
      <c r="H11" s="16">
        <v>0</v>
      </c>
      <c r="I11" s="16">
        <v>0</v>
      </c>
      <c r="J11" s="17">
        <v>670</v>
      </c>
      <c r="K11" s="17">
        <v>16</v>
      </c>
      <c r="L11" s="18">
        <f t="shared" si="1"/>
        <v>2.3880597014925373E-2</v>
      </c>
      <c r="M11" s="18">
        <f>K11/J22</f>
        <v>5.1224587802145029E-4</v>
      </c>
      <c r="N11" s="42">
        <v>14441</v>
      </c>
      <c r="O11" s="19">
        <v>1667</v>
      </c>
      <c r="P11" s="18">
        <f t="shared" si="2"/>
        <v>0.11543521916764767</v>
      </c>
      <c r="Q11" s="18">
        <f>N11/N22</f>
        <v>0.12679890068399932</v>
      </c>
      <c r="R11" s="19"/>
      <c r="S11" s="19"/>
      <c r="T11" s="18"/>
      <c r="U11" s="18"/>
      <c r="V11" s="17"/>
      <c r="W11" s="19"/>
      <c r="X11" s="18"/>
      <c r="Y11" s="18"/>
      <c r="Z11" s="17"/>
      <c r="AA11" s="17"/>
      <c r="AB11" s="18"/>
      <c r="AC11" s="18"/>
      <c r="AD11" s="20"/>
      <c r="AE11" s="20"/>
      <c r="AF11" s="18"/>
      <c r="AG11" s="18"/>
      <c r="AH11" s="20"/>
      <c r="AI11" s="20"/>
      <c r="AJ11" s="18"/>
      <c r="AK11" s="18"/>
      <c r="AL11" s="20"/>
      <c r="AM11" s="20"/>
      <c r="AN11" s="18"/>
      <c r="AO11" s="18"/>
      <c r="AP11" s="20"/>
      <c r="AQ11" s="20"/>
      <c r="AR11" s="18"/>
      <c r="AS11" s="18"/>
      <c r="AT11" s="20"/>
      <c r="AU11" s="20"/>
      <c r="AV11" s="18"/>
      <c r="AW11" s="18"/>
    </row>
    <row r="12" spans="1:49" ht="25.5" x14ac:dyDescent="0.2">
      <c r="A12" s="22" t="s">
        <v>34</v>
      </c>
      <c r="B12" s="23">
        <v>0</v>
      </c>
      <c r="C12" s="23">
        <v>0</v>
      </c>
      <c r="D12" s="24">
        <v>0</v>
      </c>
      <c r="E12" s="24">
        <v>0</v>
      </c>
      <c r="F12" s="23">
        <v>0</v>
      </c>
      <c r="G12" s="23">
        <v>0</v>
      </c>
      <c r="H12" s="16">
        <v>0</v>
      </c>
      <c r="I12" s="16">
        <v>0</v>
      </c>
      <c r="J12" s="17">
        <v>415</v>
      </c>
      <c r="K12" s="17">
        <v>22</v>
      </c>
      <c r="L12" s="18">
        <f t="shared" si="1"/>
        <v>5.3012048192771083E-2</v>
      </c>
      <c r="M12" s="18">
        <f>K12/J22</f>
        <v>7.0433808227949419E-4</v>
      </c>
      <c r="N12" s="42">
        <v>6372</v>
      </c>
      <c r="O12" s="19">
        <v>397</v>
      </c>
      <c r="P12" s="18">
        <f t="shared" si="2"/>
        <v>6.2303829252981793E-2</v>
      </c>
      <c r="Q12" s="18">
        <f>O12/N22</f>
        <v>3.4858502577070657E-3</v>
      </c>
      <c r="R12" s="19"/>
      <c r="S12" s="19"/>
      <c r="T12" s="18"/>
      <c r="U12" s="18"/>
      <c r="V12" s="17"/>
      <c r="W12" s="19"/>
      <c r="X12" s="18"/>
      <c r="Y12" s="18"/>
      <c r="Z12" s="17"/>
      <c r="AA12" s="17"/>
      <c r="AB12" s="18"/>
      <c r="AC12" s="18"/>
      <c r="AD12" s="20"/>
      <c r="AE12" s="20"/>
      <c r="AF12" s="18"/>
      <c r="AG12" s="18"/>
      <c r="AH12" s="20"/>
      <c r="AI12" s="20"/>
      <c r="AJ12" s="18"/>
      <c r="AK12" s="18"/>
      <c r="AL12" s="20"/>
      <c r="AM12" s="20"/>
      <c r="AN12" s="18"/>
      <c r="AO12" s="18"/>
      <c r="AP12" s="20"/>
      <c r="AQ12" s="20"/>
      <c r="AR12" s="18"/>
      <c r="AS12" s="18"/>
      <c r="AT12" s="20"/>
      <c r="AU12" s="20"/>
      <c r="AV12" s="18"/>
      <c r="AW12" s="18"/>
    </row>
    <row r="13" spans="1:49" x14ac:dyDescent="0.2">
      <c r="A13" s="25" t="s">
        <v>16</v>
      </c>
      <c r="B13" s="26">
        <f>SUM(B5:B12)</f>
        <v>0</v>
      </c>
      <c r="C13" s="26">
        <v>0</v>
      </c>
      <c r="D13" s="27">
        <v>0</v>
      </c>
      <c r="E13" s="27">
        <v>0</v>
      </c>
      <c r="F13" s="26">
        <f>SUM(F5:F12)</f>
        <v>25250</v>
      </c>
      <c r="G13" s="26">
        <f>SUM(G5:G12)</f>
        <v>166</v>
      </c>
      <c r="H13" s="27">
        <f>SUM(G13/F13)</f>
        <v>6.574257425742574E-3</v>
      </c>
      <c r="I13" s="27">
        <f>G13/F22</f>
        <v>6.574257425742574E-3</v>
      </c>
      <c r="J13" s="28">
        <f>+SUM(J5:J12)</f>
        <v>30085</v>
      </c>
      <c r="K13" s="28">
        <f>SUM(K5:K12)</f>
        <v>820</v>
      </c>
      <c r="L13" s="29">
        <f t="shared" si="1"/>
        <v>2.7256107694864549E-2</v>
      </c>
      <c r="M13" s="30">
        <f>K13/J22</f>
        <v>2.6252601248599329E-2</v>
      </c>
      <c r="N13" s="28">
        <f>SUM(N5:N12)</f>
        <v>87789</v>
      </c>
      <c r="O13" s="30">
        <f>SUM(O5:O12)</f>
        <v>7760</v>
      </c>
      <c r="P13" s="31">
        <f t="shared" si="2"/>
        <v>8.8393762316463342E-2</v>
      </c>
      <c r="Q13" s="31">
        <f>O13/N22</f>
        <v>6.8136518891201078E-2</v>
      </c>
      <c r="R13" s="28">
        <f>SUM(R5:R12)</f>
        <v>349000</v>
      </c>
      <c r="S13" s="28">
        <f>SUM(S5:S12)</f>
        <v>18217</v>
      </c>
      <c r="T13" s="29">
        <f t="shared" si="0"/>
        <v>5.2197707736389688E-2</v>
      </c>
      <c r="U13" s="31">
        <f>S13/R22</f>
        <v>3.650701402805611E-2</v>
      </c>
      <c r="V13" s="28">
        <f>SUM(V5:V10)</f>
        <v>466495</v>
      </c>
      <c r="W13" s="30">
        <f>SUM(W5:W10)</f>
        <v>34145</v>
      </c>
      <c r="X13" s="31">
        <f t="shared" ref="X13:X20" si="3">W13/V13</f>
        <v>7.3194782366370489E-2</v>
      </c>
      <c r="Y13" s="30"/>
      <c r="Z13" s="28">
        <f>SUM(Z5:Z10)</f>
        <v>465519</v>
      </c>
      <c r="AA13" s="28">
        <f>SUM(AA5:AA10)</f>
        <v>38217</v>
      </c>
      <c r="AB13" s="31">
        <f t="shared" ref="AB13:AB20" si="4">AA13/Z13</f>
        <v>8.2095467639344472E-2</v>
      </c>
      <c r="AC13" s="31">
        <f>SUM(AC5:AC10)</f>
        <v>5.24009384096671E-2</v>
      </c>
      <c r="AD13" s="32">
        <f>SUM(AD5:AD10)</f>
        <v>492967</v>
      </c>
      <c r="AE13" s="32">
        <f>SUM(AE5:AE10)</f>
        <v>41292</v>
      </c>
      <c r="AF13" s="31">
        <f>+AE13/AD13</f>
        <v>8.3762199092434181E-2</v>
      </c>
      <c r="AG13" s="31">
        <f>+AE13/AD22</f>
        <v>5.4262537008832185E-2</v>
      </c>
      <c r="AH13" s="32">
        <f>SUM(AH5:AH10)</f>
        <v>372939</v>
      </c>
      <c r="AI13" s="32">
        <f>SUM(AI5:AI10)</f>
        <v>43586</v>
      </c>
      <c r="AJ13" s="31">
        <f t="shared" ref="AJ13:AJ20" si="5">+AI13/AH13</f>
        <v>0.11687165997656453</v>
      </c>
      <c r="AK13" s="31">
        <f>+AI13/AH22</f>
        <v>5.9064502621490392E-2</v>
      </c>
      <c r="AL13" s="32">
        <f>SUM(AL5:AL10)</f>
        <v>464731</v>
      </c>
      <c r="AM13" s="32">
        <f>SUM(AM5:AM10)</f>
        <v>51309</v>
      </c>
      <c r="AN13" s="31">
        <f t="shared" ref="AN13:AN20" si="6">+AM13/AL13</f>
        <v>0.1104058046482804</v>
      </c>
      <c r="AO13" s="31">
        <f>+AM13/AL22</f>
        <v>6.7535746204906738E-2</v>
      </c>
      <c r="AP13" s="32">
        <f>SUM(AP5:AP10)</f>
        <v>432628</v>
      </c>
      <c r="AQ13" s="32">
        <f>SUM(AQ5:AQ10)</f>
        <v>54683</v>
      </c>
      <c r="AR13" s="31">
        <f t="shared" ref="AR13:AR18" si="7">+AQ13/AP13</f>
        <v>0.12639727433268305</v>
      </c>
      <c r="AS13" s="31">
        <f>+AQ13/AP22</f>
        <v>7.4843832976562621E-2</v>
      </c>
      <c r="AT13" s="32">
        <f>SUM(AT5:AT10)</f>
        <v>423879</v>
      </c>
      <c r="AU13" s="32">
        <f>SUM(AU5:AU10)</f>
        <v>40465</v>
      </c>
      <c r="AV13" s="31">
        <f t="shared" ref="AV13:AV20" si="8">+AU13/AT13</f>
        <v>9.5463563894413267E-2</v>
      </c>
      <c r="AW13" s="31">
        <f>+AU13/AT22</f>
        <v>4.9234741367038211E-2</v>
      </c>
    </row>
    <row r="14" spans="1:49" x14ac:dyDescent="0.2">
      <c r="A14" s="14" t="s">
        <v>17</v>
      </c>
      <c r="B14" s="15">
        <v>0</v>
      </c>
      <c r="C14" s="15">
        <v>0</v>
      </c>
      <c r="D14" s="16">
        <v>0</v>
      </c>
      <c r="E14" s="16">
        <v>0</v>
      </c>
      <c r="F14" s="15">
        <v>0</v>
      </c>
      <c r="G14" s="15">
        <v>0</v>
      </c>
      <c r="H14" s="16">
        <v>0</v>
      </c>
      <c r="I14" s="16">
        <v>0</v>
      </c>
      <c r="J14" s="17">
        <v>0</v>
      </c>
      <c r="K14" s="17">
        <v>0</v>
      </c>
      <c r="L14" s="18">
        <v>0</v>
      </c>
      <c r="M14" s="18">
        <f>K14/J22</f>
        <v>0</v>
      </c>
      <c r="N14" s="17">
        <v>10000</v>
      </c>
      <c r="O14" s="17">
        <v>183</v>
      </c>
      <c r="P14" s="18">
        <f>SUM(O14/N14)</f>
        <v>1.83E-2</v>
      </c>
      <c r="Q14" s="18">
        <f>O14/N22</f>
        <v>1.6068277006559017E-3</v>
      </c>
      <c r="R14" s="17">
        <v>29000</v>
      </c>
      <c r="S14" s="17">
        <v>2044</v>
      </c>
      <c r="T14" s="18">
        <f t="shared" si="0"/>
        <v>7.0482758620689659E-2</v>
      </c>
      <c r="U14" s="18">
        <f>S14/R22</f>
        <v>4.0961923847695394E-3</v>
      </c>
      <c r="V14" s="17">
        <v>85000</v>
      </c>
      <c r="W14" s="19">
        <v>6821</v>
      </c>
      <c r="X14" s="18">
        <f t="shared" si="3"/>
        <v>8.0247058823529407E-2</v>
      </c>
      <c r="Y14" s="18">
        <f>W14/V22</f>
        <v>9.0524821000802919E-3</v>
      </c>
      <c r="Z14" s="17">
        <v>110000</v>
      </c>
      <c r="AA14" s="17">
        <v>7440</v>
      </c>
      <c r="AB14" s="18">
        <f t="shared" si="4"/>
        <v>6.7636363636363633E-2</v>
      </c>
      <c r="AC14" s="18">
        <f>AA14/Z22</f>
        <v>1.0201297374674182E-2</v>
      </c>
      <c r="AD14" s="20">
        <v>80000</v>
      </c>
      <c r="AE14" s="20">
        <v>7351</v>
      </c>
      <c r="AF14" s="18">
        <f>+AE14/AD14</f>
        <v>9.1887499999999997E-2</v>
      </c>
      <c r="AG14" s="18">
        <f>+AE14/AD22</f>
        <v>9.660077243822663E-3</v>
      </c>
      <c r="AH14" s="20">
        <v>95000</v>
      </c>
      <c r="AI14" s="20">
        <v>9717</v>
      </c>
      <c r="AJ14" s="18">
        <f t="shared" si="5"/>
        <v>0.10228421052631578</v>
      </c>
      <c r="AK14" s="18">
        <f>+AI14/AH22</f>
        <v>1.3167755058344931E-2</v>
      </c>
      <c r="AL14" s="20">
        <v>78000</v>
      </c>
      <c r="AM14" s="20">
        <v>10539</v>
      </c>
      <c r="AN14" s="18">
        <f t="shared" si="6"/>
        <v>0.13511538461538461</v>
      </c>
      <c r="AO14" s="18">
        <f>+AM14/AL22</f>
        <v>1.387201522644199E-2</v>
      </c>
      <c r="AP14" s="20">
        <v>98000</v>
      </c>
      <c r="AQ14" s="20">
        <v>11641</v>
      </c>
      <c r="AR14" s="18">
        <f t="shared" si="7"/>
        <v>0.11878571428571429</v>
      </c>
      <c r="AS14" s="18">
        <f>+AQ14/AP22</f>
        <v>1.5932868710205467E-2</v>
      </c>
      <c r="AT14" s="20">
        <v>90000</v>
      </c>
      <c r="AU14" s="20">
        <v>10069</v>
      </c>
      <c r="AV14" s="18">
        <f t="shared" si="8"/>
        <v>0.11187777777777778</v>
      </c>
      <c r="AW14" s="18">
        <f>+AU14/AT22</f>
        <v>1.2251195127263258E-2</v>
      </c>
    </row>
    <row r="15" spans="1:49" x14ac:dyDescent="0.2">
      <c r="A15" s="14" t="s">
        <v>18</v>
      </c>
      <c r="B15" s="15">
        <v>0</v>
      </c>
      <c r="C15" s="15">
        <v>0</v>
      </c>
      <c r="D15" s="16">
        <v>0</v>
      </c>
      <c r="E15" s="16">
        <v>0</v>
      </c>
      <c r="F15" s="15">
        <v>0</v>
      </c>
      <c r="G15" s="15">
        <v>0</v>
      </c>
      <c r="H15" s="16">
        <v>0</v>
      </c>
      <c r="I15" s="16">
        <v>0</v>
      </c>
      <c r="J15" s="17">
        <v>500</v>
      </c>
      <c r="K15" s="17">
        <v>1</v>
      </c>
      <c r="L15" s="18">
        <f t="shared" si="1"/>
        <v>2E-3</v>
      </c>
      <c r="M15" s="18">
        <f>K15/J22</f>
        <v>3.2015367376340643E-5</v>
      </c>
      <c r="N15" s="17">
        <v>10000</v>
      </c>
      <c r="O15" s="17">
        <v>106</v>
      </c>
      <c r="P15" s="18">
        <f t="shared" ref="P15:P20" si="9">SUM(O15/N15)</f>
        <v>1.06E-2</v>
      </c>
      <c r="Q15" s="18">
        <f>O15/N22</f>
        <v>9.3073079928702508E-4</v>
      </c>
      <c r="R15" s="17">
        <v>26000</v>
      </c>
      <c r="S15" s="17">
        <v>2021</v>
      </c>
      <c r="T15" s="18">
        <f t="shared" si="0"/>
        <v>7.7730769230769228E-2</v>
      </c>
      <c r="U15" s="18">
        <f>S15/R22</f>
        <v>4.0501002004008019E-3</v>
      </c>
      <c r="V15" s="17">
        <v>60000</v>
      </c>
      <c r="W15" s="19">
        <v>3275</v>
      </c>
      <c r="X15" s="18">
        <f t="shared" si="3"/>
        <v>5.4583333333333331E-2</v>
      </c>
      <c r="Y15" s="18">
        <f>W15/V22</f>
        <v>4.3464123849527867E-3</v>
      </c>
      <c r="Z15" s="17">
        <v>47000</v>
      </c>
      <c r="AA15" s="17">
        <v>3738</v>
      </c>
      <c r="AB15" s="18">
        <f t="shared" si="4"/>
        <v>7.9531914893617023E-2</v>
      </c>
      <c r="AC15" s="18">
        <f>AA15/Z22</f>
        <v>5.1253292455016256E-3</v>
      </c>
      <c r="AD15" s="20">
        <v>51000</v>
      </c>
      <c r="AE15" s="20">
        <v>4295</v>
      </c>
      <c r="AF15" s="18">
        <f>+AE15/AD15</f>
        <v>8.4215686274509802E-2</v>
      </c>
      <c r="AG15" s="18">
        <f>+AE15/AD22</f>
        <v>5.6441343711356737E-3</v>
      </c>
      <c r="AH15" s="20">
        <v>60000</v>
      </c>
      <c r="AI15" s="20">
        <v>4049</v>
      </c>
      <c r="AJ15" s="18">
        <f t="shared" si="5"/>
        <v>6.748333333333334E-2</v>
      </c>
      <c r="AK15" s="18">
        <f>+AI15/AH22</f>
        <v>5.4869033890335107E-3</v>
      </c>
      <c r="AL15" s="20">
        <v>56000</v>
      </c>
      <c r="AM15" s="20">
        <v>5985</v>
      </c>
      <c r="AN15" s="18">
        <f t="shared" si="6"/>
        <v>0.106875</v>
      </c>
      <c r="AO15" s="18">
        <f>+AM15/AL22</f>
        <v>7.8777883224457074E-3</v>
      </c>
      <c r="AP15" s="20">
        <v>53000</v>
      </c>
      <c r="AQ15" s="20">
        <v>5525</v>
      </c>
      <c r="AR15" s="18">
        <f t="shared" si="7"/>
        <v>0.10424528301886793</v>
      </c>
      <c r="AS15" s="18">
        <f>+AQ15/AP22</f>
        <v>7.5619877694257541E-3</v>
      </c>
      <c r="AT15" s="20">
        <v>65000</v>
      </c>
      <c r="AU15" s="20">
        <v>5669</v>
      </c>
      <c r="AV15" s="18">
        <f t="shared" si="8"/>
        <v>8.7215384615384611E-2</v>
      </c>
      <c r="AW15" s="18">
        <f>+AU15/AT22</f>
        <v>6.8976090154390119E-3</v>
      </c>
    </row>
    <row r="16" spans="1:49" x14ac:dyDescent="0.2">
      <c r="A16" s="14" t="s">
        <v>19</v>
      </c>
      <c r="B16" s="15">
        <v>0</v>
      </c>
      <c r="C16" s="15">
        <v>0</v>
      </c>
      <c r="D16" s="16">
        <v>0</v>
      </c>
      <c r="E16" s="16">
        <v>0</v>
      </c>
      <c r="F16" s="15">
        <v>0</v>
      </c>
      <c r="G16" s="15">
        <v>0</v>
      </c>
      <c r="H16" s="16">
        <v>0</v>
      </c>
      <c r="I16" s="16">
        <v>0</v>
      </c>
      <c r="J16" s="17">
        <v>600</v>
      </c>
      <c r="K16" s="17">
        <v>0</v>
      </c>
      <c r="L16" s="18">
        <f t="shared" si="1"/>
        <v>0</v>
      </c>
      <c r="M16" s="18">
        <f>K16/J22</f>
        <v>0</v>
      </c>
      <c r="N16" s="17">
        <v>3000</v>
      </c>
      <c r="O16" s="17">
        <v>11</v>
      </c>
      <c r="P16" s="18">
        <f t="shared" si="9"/>
        <v>3.6666666666666666E-3</v>
      </c>
      <c r="Q16" s="18">
        <f>O16/N22</f>
        <v>9.6585271624125249E-5</v>
      </c>
      <c r="R16" s="17">
        <v>60000</v>
      </c>
      <c r="S16" s="17">
        <v>3803</v>
      </c>
      <c r="T16" s="18">
        <f t="shared" si="0"/>
        <v>6.3383333333333333E-2</v>
      </c>
      <c r="U16" s="18">
        <f>S16/R22</f>
        <v>7.6212424849699395E-3</v>
      </c>
      <c r="V16" s="17">
        <v>82000</v>
      </c>
      <c r="W16" s="19">
        <v>5169</v>
      </c>
      <c r="X16" s="18">
        <f t="shared" si="3"/>
        <v>6.3036585365853659E-2</v>
      </c>
      <c r="Y16" s="18">
        <f>W16/V22</f>
        <v>6.8600322497163217E-3</v>
      </c>
      <c r="Z16" s="17">
        <v>59000</v>
      </c>
      <c r="AA16" s="17">
        <v>4826</v>
      </c>
      <c r="AB16" s="18">
        <f t="shared" si="4"/>
        <v>8.1796610169491524E-2</v>
      </c>
      <c r="AC16" s="18">
        <f>AA16/Z22</f>
        <v>6.6171318723356994E-3</v>
      </c>
      <c r="AD16" s="20">
        <v>85000</v>
      </c>
      <c r="AE16" s="20">
        <v>7078</v>
      </c>
      <c r="AF16" s="18">
        <f>+AE16/AD16</f>
        <v>8.3270588235294124E-2</v>
      </c>
      <c r="AG16" s="18">
        <f>+AE16/AD22</f>
        <v>9.3013231848424437E-3</v>
      </c>
      <c r="AH16" s="20">
        <v>160000</v>
      </c>
      <c r="AI16" s="20">
        <v>10309</v>
      </c>
      <c r="AJ16" s="18">
        <f t="shared" si="5"/>
        <v>6.4431249999999995E-2</v>
      </c>
      <c r="AK16" s="18">
        <f>+AI16/AH22</f>
        <v>1.3969989389366872E-2</v>
      </c>
      <c r="AL16" s="20">
        <v>116000</v>
      </c>
      <c r="AM16" s="20">
        <v>12820</v>
      </c>
      <c r="AN16" s="18">
        <f t="shared" si="6"/>
        <v>0.11051724137931035</v>
      </c>
      <c r="AO16" s="18">
        <f>+AM16/AL22</f>
        <v>1.687439369987535E-2</v>
      </c>
      <c r="AP16" s="20">
        <v>109000</v>
      </c>
      <c r="AQ16" s="20">
        <v>12521</v>
      </c>
      <c r="AR16" s="18">
        <f t="shared" si="7"/>
        <v>0.11487155963302752</v>
      </c>
      <c r="AS16" s="18">
        <f>+AQ16/AP22</f>
        <v>1.7137312011037079E-2</v>
      </c>
      <c r="AT16" s="20">
        <v>130000</v>
      </c>
      <c r="AU16" s="20">
        <v>13585</v>
      </c>
      <c r="AV16" s="18">
        <f t="shared" si="8"/>
        <v>0.1045</v>
      </c>
      <c r="AW16" s="18">
        <f>+AU16/AT22</f>
        <v>1.6529197120257362E-2</v>
      </c>
    </row>
    <row r="17" spans="1:49" x14ac:dyDescent="0.2">
      <c r="A17" s="14" t="s">
        <v>20</v>
      </c>
      <c r="B17" s="15">
        <v>0</v>
      </c>
      <c r="C17" s="15">
        <v>0</v>
      </c>
      <c r="D17" s="16">
        <v>0</v>
      </c>
      <c r="E17" s="16">
        <v>0</v>
      </c>
      <c r="F17" s="15">
        <v>0</v>
      </c>
      <c r="G17" s="15">
        <v>0</v>
      </c>
      <c r="H17" s="16">
        <v>0</v>
      </c>
      <c r="I17" s="16">
        <v>0</v>
      </c>
      <c r="J17" s="17">
        <v>50</v>
      </c>
      <c r="K17" s="17">
        <v>0</v>
      </c>
      <c r="L17" s="18">
        <f t="shared" si="1"/>
        <v>0</v>
      </c>
      <c r="M17" s="18">
        <f>K17/J22</f>
        <v>0</v>
      </c>
      <c r="N17" s="17">
        <v>2000</v>
      </c>
      <c r="O17" s="17">
        <v>1096</v>
      </c>
      <c r="P17" s="18">
        <f t="shared" si="9"/>
        <v>0.54800000000000004</v>
      </c>
      <c r="Q17" s="18">
        <f>O17/N22</f>
        <v>9.6234052454582976E-3</v>
      </c>
      <c r="R17" s="17">
        <v>17000</v>
      </c>
      <c r="S17" s="17">
        <v>1172</v>
      </c>
      <c r="T17" s="18">
        <f t="shared" si="0"/>
        <v>6.8941176470588242E-2</v>
      </c>
      <c r="U17" s="18">
        <f>S17/R22</f>
        <v>2.3486973947895794E-3</v>
      </c>
      <c r="V17" s="17">
        <v>30000</v>
      </c>
      <c r="W17" s="19">
        <v>1496</v>
      </c>
      <c r="X17" s="18">
        <f t="shared" si="3"/>
        <v>4.9866666666666663E-2</v>
      </c>
      <c r="Y17" s="18">
        <f>W17/V22</f>
        <v>1.9854146344700364E-3</v>
      </c>
      <c r="Z17" s="17">
        <v>30000</v>
      </c>
      <c r="AA17" s="17">
        <v>2177</v>
      </c>
      <c r="AB17" s="18">
        <f t="shared" si="4"/>
        <v>7.2566666666666668E-2</v>
      </c>
      <c r="AC17" s="18">
        <f>AA17/Z22</f>
        <v>2.9849763957883997E-3</v>
      </c>
      <c r="AD17" s="20">
        <v>30000</v>
      </c>
      <c r="AE17" s="20">
        <v>1936</v>
      </c>
      <c r="AF17" s="18">
        <f>+AE17/AD17</f>
        <v>6.4533333333333331E-2</v>
      </c>
      <c r="AG17" s="18">
        <f>+AE17/AD22</f>
        <v>2.5441313486655793E-3</v>
      </c>
      <c r="AH17" s="20">
        <v>40000</v>
      </c>
      <c r="AI17" s="20">
        <v>2697</v>
      </c>
      <c r="AJ17" s="18">
        <f t="shared" si="5"/>
        <v>6.7424999999999999E-2</v>
      </c>
      <c r="AK17" s="18">
        <f>+AI17/AH22</f>
        <v>3.6547736330509702E-3</v>
      </c>
      <c r="AL17" s="20">
        <v>40000</v>
      </c>
      <c r="AM17" s="20">
        <v>3643</v>
      </c>
      <c r="AN17" s="18">
        <f t="shared" si="6"/>
        <v>9.1075000000000003E-2</v>
      </c>
      <c r="AO17" s="18">
        <f>+AM17/AL22</f>
        <v>4.7951182721252652E-3</v>
      </c>
      <c r="AP17" s="20">
        <v>38000</v>
      </c>
      <c r="AQ17" s="20">
        <v>5695</v>
      </c>
      <c r="AR17" s="18">
        <f t="shared" si="7"/>
        <v>0.14986842105263157</v>
      </c>
      <c r="AS17" s="18">
        <f>+AQ17/AP22</f>
        <v>7.7946643161773159E-3</v>
      </c>
      <c r="AT17" s="20">
        <v>90000</v>
      </c>
      <c r="AU17" s="20">
        <v>8061</v>
      </c>
      <c r="AV17" s="18">
        <f t="shared" si="8"/>
        <v>8.9566666666666669E-2</v>
      </c>
      <c r="AW17" s="18">
        <f>+AU17/AT22</f>
        <v>9.8080131016852843E-3</v>
      </c>
    </row>
    <row r="18" spans="1:49" x14ac:dyDescent="0.2">
      <c r="A18" s="33" t="s">
        <v>21</v>
      </c>
      <c r="B18" s="34">
        <f>SUM(B14:B17)</f>
        <v>0</v>
      </c>
      <c r="C18" s="34">
        <v>0</v>
      </c>
      <c r="D18" s="35">
        <v>0</v>
      </c>
      <c r="E18" s="35">
        <v>0</v>
      </c>
      <c r="F18" s="35">
        <f>SUM(F14:F17)</f>
        <v>0</v>
      </c>
      <c r="G18" s="35">
        <v>0</v>
      </c>
      <c r="H18" s="36">
        <v>0</v>
      </c>
      <c r="I18" s="36">
        <v>0</v>
      </c>
      <c r="J18" s="37">
        <f>SUM(J14:J17)</f>
        <v>1150</v>
      </c>
      <c r="K18" s="37">
        <f>SUM(K14:K17)</f>
        <v>1</v>
      </c>
      <c r="L18" s="38">
        <f t="shared" si="1"/>
        <v>8.6956521739130438E-4</v>
      </c>
      <c r="M18" s="39">
        <f>K18/J22</f>
        <v>3.2015367376340643E-5</v>
      </c>
      <c r="N18" s="37">
        <f>SUM(N14:N17)</f>
        <v>25000</v>
      </c>
      <c r="O18" s="40">
        <f>SUM(O14:O17)</f>
        <v>1396</v>
      </c>
      <c r="P18" s="38">
        <f t="shared" si="9"/>
        <v>5.5840000000000001E-2</v>
      </c>
      <c r="Q18" s="39">
        <f>O18/N22</f>
        <v>1.2257549017025349E-2</v>
      </c>
      <c r="R18" s="37">
        <f>SUM(R14:R17)</f>
        <v>132000</v>
      </c>
      <c r="S18" s="37">
        <f>SUM(S14:S17)</f>
        <v>9040</v>
      </c>
      <c r="T18" s="38">
        <f t="shared" si="0"/>
        <v>6.8484848484848482E-2</v>
      </c>
      <c r="U18" s="39">
        <f>S18/R22</f>
        <v>1.8116232464929861E-2</v>
      </c>
      <c r="V18" s="37">
        <f>SUM(V14:V17)</f>
        <v>257000</v>
      </c>
      <c r="W18" s="40">
        <f>SUM(W14:W17)</f>
        <v>16761</v>
      </c>
      <c r="X18" s="39">
        <f t="shared" si="3"/>
        <v>6.521789883268482E-2</v>
      </c>
      <c r="Y18" s="39">
        <f>W18/V22</f>
        <v>2.2244341369219437E-2</v>
      </c>
      <c r="Z18" s="37">
        <f>SUM(Z14:Z17)</f>
        <v>246000</v>
      </c>
      <c r="AA18" s="37">
        <f>SUM(AA14:AA17)</f>
        <v>18181</v>
      </c>
      <c r="AB18" s="39">
        <f t="shared" si="4"/>
        <v>7.3906504065040651E-2</v>
      </c>
      <c r="AC18" s="39">
        <f>SUM(AC14:AC17)</f>
        <v>2.4928734888299907E-2</v>
      </c>
      <c r="AD18" s="41">
        <f t="shared" ref="AD18:AM18" si="10">SUM(AD14:AD17)</f>
        <v>246000</v>
      </c>
      <c r="AE18" s="41">
        <f t="shared" si="10"/>
        <v>20660</v>
      </c>
      <c r="AF18" s="39">
        <f>AE18/AD18</f>
        <v>8.3983739837398375E-2</v>
      </c>
      <c r="AG18" s="39">
        <f>+AE18/AD22</f>
        <v>2.714966614846636E-2</v>
      </c>
      <c r="AH18" s="41">
        <f t="shared" si="10"/>
        <v>355000</v>
      </c>
      <c r="AI18" s="41">
        <f t="shared" si="10"/>
        <v>26772</v>
      </c>
      <c r="AJ18" s="39">
        <f t="shared" si="5"/>
        <v>7.5414084507042248E-2</v>
      </c>
      <c r="AK18" s="39">
        <f>+AI18/AH22</f>
        <v>3.6279421469796284E-2</v>
      </c>
      <c r="AL18" s="41">
        <f t="shared" si="10"/>
        <v>290000</v>
      </c>
      <c r="AM18" s="41">
        <f t="shared" si="10"/>
        <v>32987</v>
      </c>
      <c r="AN18" s="39">
        <f t="shared" si="6"/>
        <v>0.11374827586206897</v>
      </c>
      <c r="AO18" s="39">
        <f>+AM18/AL22</f>
        <v>4.3419315520888312E-2</v>
      </c>
      <c r="AP18" s="41">
        <f>SUM(AP14:AP17)</f>
        <v>298000</v>
      </c>
      <c r="AQ18" s="41">
        <f>SUM(AQ14:AQ17)</f>
        <v>35382</v>
      </c>
      <c r="AR18" s="39">
        <f t="shared" si="7"/>
        <v>0.11873154362416108</v>
      </c>
      <c r="AS18" s="39">
        <f>+AQ18/AP22</f>
        <v>4.8426832806845621E-2</v>
      </c>
      <c r="AT18" s="41">
        <f>SUM(AT14:AT17)</f>
        <v>375000</v>
      </c>
      <c r="AU18" s="41">
        <f>SUM(AU14:AU17)</f>
        <v>37384</v>
      </c>
      <c r="AV18" s="39">
        <f t="shared" si="8"/>
        <v>9.9690666666666664E-2</v>
      </c>
      <c r="AW18" s="39">
        <f>+AU18/AT22</f>
        <v>4.5486014364644917E-2</v>
      </c>
    </row>
    <row r="19" spans="1:49" x14ac:dyDescent="0.2">
      <c r="A19" s="14" t="s">
        <v>22</v>
      </c>
      <c r="B19" s="15">
        <v>0</v>
      </c>
      <c r="C19" s="15">
        <v>0</v>
      </c>
      <c r="D19" s="16">
        <v>0</v>
      </c>
      <c r="E19" s="16">
        <v>0</v>
      </c>
      <c r="F19" s="15">
        <v>0</v>
      </c>
      <c r="G19" s="15">
        <v>0</v>
      </c>
      <c r="H19" s="16">
        <v>0</v>
      </c>
      <c r="I19" s="16">
        <v>0</v>
      </c>
      <c r="J19" s="17">
        <v>0</v>
      </c>
      <c r="K19" s="17">
        <v>0</v>
      </c>
      <c r="L19" s="18">
        <v>0</v>
      </c>
      <c r="M19" s="18">
        <f>K19/J22</f>
        <v>0</v>
      </c>
      <c r="N19" s="19">
        <v>0</v>
      </c>
      <c r="O19" s="19">
        <v>0</v>
      </c>
      <c r="P19" s="18">
        <v>0</v>
      </c>
      <c r="Q19" s="18">
        <f>O19/N22</f>
        <v>0</v>
      </c>
      <c r="R19" s="17">
        <v>6000</v>
      </c>
      <c r="S19" s="17">
        <v>92</v>
      </c>
      <c r="T19" s="18">
        <f t="shared" si="0"/>
        <v>1.5333333333333332E-2</v>
      </c>
      <c r="U19" s="18">
        <f>S19/R22</f>
        <v>1.8436873747494989E-4</v>
      </c>
      <c r="V19" s="17">
        <v>15000</v>
      </c>
      <c r="W19" s="19">
        <v>665</v>
      </c>
      <c r="X19" s="18">
        <f t="shared" si="3"/>
        <v>4.4333333333333336E-2</v>
      </c>
      <c r="Y19" s="18">
        <f>W19/V22</f>
        <v>8.825539651888865E-4</v>
      </c>
      <c r="Z19" s="17">
        <v>9000</v>
      </c>
      <c r="AA19" s="17">
        <v>445</v>
      </c>
      <c r="AB19" s="18">
        <f t="shared" si="4"/>
        <v>4.9444444444444444E-2</v>
      </c>
      <c r="AC19" s="18">
        <f>AA19/Z22</f>
        <v>6.1015824351209826E-4</v>
      </c>
      <c r="AD19" s="20">
        <v>9000</v>
      </c>
      <c r="AE19" s="20">
        <v>99</v>
      </c>
      <c r="AF19" s="18">
        <f>+AE19/AD19</f>
        <v>1.0999999999999999E-2</v>
      </c>
      <c r="AG19" s="18">
        <f>+AE19/AD22</f>
        <v>1.3009762578403532E-4</v>
      </c>
      <c r="AH19" s="20">
        <v>5000</v>
      </c>
      <c r="AI19" s="20">
        <v>345</v>
      </c>
      <c r="AJ19" s="18">
        <f t="shared" si="5"/>
        <v>6.9000000000000006E-2</v>
      </c>
      <c r="AK19" s="18">
        <f>+AI19/AH22</f>
        <v>4.6751831790974594E-4</v>
      </c>
      <c r="AL19" s="20">
        <v>1500</v>
      </c>
      <c r="AM19" s="20">
        <v>93</v>
      </c>
      <c r="AN19" s="18">
        <f t="shared" si="6"/>
        <v>6.2E-2</v>
      </c>
      <c r="AO19" s="18">
        <f>+AM19/AL22</f>
        <v>1.2241174836883056E-4</v>
      </c>
      <c r="AP19" s="20">
        <v>0</v>
      </c>
      <c r="AQ19" s="20">
        <v>0</v>
      </c>
      <c r="AR19" s="18">
        <v>0</v>
      </c>
      <c r="AS19" s="18">
        <f>+AQ19/AP22</f>
        <v>0</v>
      </c>
      <c r="AT19" s="20">
        <v>15000</v>
      </c>
      <c r="AU19" s="20">
        <v>368</v>
      </c>
      <c r="AV19" s="18">
        <f t="shared" si="8"/>
        <v>2.4533333333333334E-2</v>
      </c>
      <c r="AW19" s="18">
        <f>+AU19/AT22</f>
        <v>4.4775447480711883E-4</v>
      </c>
    </row>
    <row r="20" spans="1:49" x14ac:dyDescent="0.2">
      <c r="A20" s="14" t="s">
        <v>23</v>
      </c>
      <c r="B20" s="15">
        <v>0</v>
      </c>
      <c r="C20" s="15">
        <v>0</v>
      </c>
      <c r="D20" s="16">
        <v>0</v>
      </c>
      <c r="E20" s="16">
        <v>0</v>
      </c>
      <c r="F20" s="15">
        <v>0</v>
      </c>
      <c r="G20" s="15">
        <v>0</v>
      </c>
      <c r="H20" s="16">
        <v>0</v>
      </c>
      <c r="I20" s="16">
        <v>0</v>
      </c>
      <c r="J20" s="17">
        <v>0</v>
      </c>
      <c r="K20" s="17">
        <v>0</v>
      </c>
      <c r="L20" s="18">
        <v>0</v>
      </c>
      <c r="M20" s="18">
        <f>K20/J22</f>
        <v>0</v>
      </c>
      <c r="N20" s="17">
        <v>1100</v>
      </c>
      <c r="O20" s="19">
        <v>7</v>
      </c>
      <c r="P20" s="18">
        <f t="shared" si="9"/>
        <v>6.3636363636363638E-3</v>
      </c>
      <c r="Q20" s="18">
        <f>O20/N22</f>
        <v>6.1463354669897879E-5</v>
      </c>
      <c r="R20" s="17">
        <v>12000</v>
      </c>
      <c r="S20" s="17">
        <v>66</v>
      </c>
      <c r="T20" s="18">
        <f t="shared" si="0"/>
        <v>5.4999999999999997E-3</v>
      </c>
      <c r="U20" s="18">
        <f>S20/R22</f>
        <v>1.3226452905811624E-4</v>
      </c>
      <c r="V20" s="17">
        <v>15000</v>
      </c>
      <c r="W20" s="19">
        <v>163</v>
      </c>
      <c r="X20" s="18">
        <f t="shared" si="3"/>
        <v>1.0866666666666667E-2</v>
      </c>
      <c r="Y20" s="18">
        <f>W20/V22</f>
        <v>2.1632525763276466E-4</v>
      </c>
      <c r="Z20" s="17">
        <v>8800</v>
      </c>
      <c r="AA20" s="17">
        <v>212</v>
      </c>
      <c r="AB20" s="18">
        <f t="shared" si="4"/>
        <v>2.409090909090909E-2</v>
      </c>
      <c r="AC20" s="18">
        <f>AA20/Z22</f>
        <v>2.9068212949340412E-4</v>
      </c>
      <c r="AD20" s="20">
        <v>13000</v>
      </c>
      <c r="AE20" s="20">
        <v>360</v>
      </c>
      <c r="AF20" s="18">
        <f>+AE20/AD20</f>
        <v>2.7692307692307693E-2</v>
      </c>
      <c r="AG20" s="18">
        <f>+AE20/AD22</f>
        <v>4.7308227557831022E-4</v>
      </c>
      <c r="AH20" s="20">
        <v>5000</v>
      </c>
      <c r="AI20" s="20">
        <v>363</v>
      </c>
      <c r="AJ20" s="18">
        <f t="shared" si="5"/>
        <v>7.2599999999999998E-2</v>
      </c>
      <c r="AK20" s="18">
        <f>+AI20/AH22</f>
        <v>4.9191057797460223E-4</v>
      </c>
      <c r="AL20" s="20">
        <v>3500</v>
      </c>
      <c r="AM20" s="20">
        <v>212</v>
      </c>
      <c r="AN20" s="18">
        <f t="shared" si="6"/>
        <v>6.0571428571428575E-2</v>
      </c>
      <c r="AO20" s="18">
        <f>+AM20/AL22</f>
        <v>2.7904613606658148E-4</v>
      </c>
      <c r="AP20" s="20">
        <v>0</v>
      </c>
      <c r="AQ20" s="20">
        <v>0</v>
      </c>
      <c r="AR20" s="18">
        <v>0</v>
      </c>
      <c r="AS20" s="18">
        <f>+AQ20/AP22</f>
        <v>0</v>
      </c>
      <c r="AT20" s="20">
        <v>8000</v>
      </c>
      <c r="AU20" s="20">
        <v>653</v>
      </c>
      <c r="AV20" s="18">
        <f t="shared" si="8"/>
        <v>8.1625000000000003E-2</v>
      </c>
      <c r="AW20" s="18">
        <f>+AU20/AT22</f>
        <v>7.9452084795937118E-4</v>
      </c>
    </row>
    <row r="21" spans="1:49" x14ac:dyDescent="0.2">
      <c r="F21" s="11"/>
      <c r="G21" s="11"/>
      <c r="H21" s="11"/>
      <c r="I21" s="11"/>
    </row>
    <row r="22" spans="1:49" x14ac:dyDescent="0.2">
      <c r="A22" s="13" t="s">
        <v>24</v>
      </c>
      <c r="B22" s="46">
        <f>SUM(B13,B18)</f>
        <v>0</v>
      </c>
      <c r="C22" s="47"/>
      <c r="D22" s="47"/>
      <c r="E22" s="48"/>
      <c r="F22" s="46">
        <f>SUM(F13,F18)</f>
        <v>25250</v>
      </c>
      <c r="G22" s="47"/>
      <c r="H22" s="47"/>
      <c r="I22" s="48"/>
      <c r="J22" s="49">
        <f>J13+J18+J19+J20</f>
        <v>31235</v>
      </c>
      <c r="K22" s="50"/>
      <c r="L22" s="50"/>
      <c r="M22" s="51"/>
      <c r="N22" s="49">
        <f>N13+N18+N19+N20</f>
        <v>113889</v>
      </c>
      <c r="O22" s="47"/>
      <c r="P22" s="47"/>
      <c r="Q22" s="48"/>
      <c r="R22" s="49">
        <f>R13+R18+R19+R20</f>
        <v>499000</v>
      </c>
      <c r="S22" s="47"/>
      <c r="T22" s="47"/>
      <c r="U22" s="48"/>
      <c r="V22" s="49">
        <f>V13+V18+V19+V20</f>
        <v>753495</v>
      </c>
      <c r="W22" s="47"/>
      <c r="X22" s="47"/>
      <c r="Y22" s="48"/>
      <c r="Z22" s="49">
        <f>Z13+Z18+Z19+Z20</f>
        <v>729319</v>
      </c>
      <c r="AA22" s="50"/>
      <c r="AB22" s="50"/>
      <c r="AC22" s="51"/>
      <c r="AD22" s="52">
        <f>AD13+AD18+AD19+AD20</f>
        <v>760967</v>
      </c>
      <c r="AE22" s="53"/>
      <c r="AF22" s="53"/>
      <c r="AG22" s="54"/>
      <c r="AH22" s="52">
        <f>AH13+AH18+AH19+AH20</f>
        <v>737939</v>
      </c>
      <c r="AI22" s="53"/>
      <c r="AJ22" s="53"/>
      <c r="AK22" s="54"/>
      <c r="AL22" s="52">
        <f>AL13+AL18+AL19+AL20</f>
        <v>759731</v>
      </c>
      <c r="AM22" s="53"/>
      <c r="AN22" s="53"/>
      <c r="AO22" s="54"/>
      <c r="AP22" s="52">
        <f>AP13+AP18+AP19+AP20</f>
        <v>730628</v>
      </c>
      <c r="AQ22" s="53"/>
      <c r="AR22" s="53"/>
      <c r="AS22" s="54"/>
      <c r="AT22" s="52">
        <f>AT13+AT18+AT19+AT20</f>
        <v>821879</v>
      </c>
      <c r="AU22" s="53"/>
      <c r="AV22" s="53"/>
      <c r="AW22" s="54"/>
    </row>
    <row r="24" spans="1:49" x14ac:dyDescent="0.2">
      <c r="AB24" s="4"/>
      <c r="AN24" s="5"/>
    </row>
    <row r="25" spans="1:49" x14ac:dyDescent="0.2">
      <c r="AE25" s="7"/>
    </row>
    <row r="26" spans="1:49" x14ac:dyDescent="0.2">
      <c r="A26" s="10"/>
      <c r="B26" s="10"/>
      <c r="C26" s="10"/>
      <c r="D26" s="10"/>
      <c r="E26" s="10"/>
      <c r="F26" s="10"/>
      <c r="G26" s="10"/>
      <c r="H26" s="10"/>
      <c r="I26" s="10"/>
      <c r="AB26" s="7"/>
    </row>
    <row r="27" spans="1:49" x14ac:dyDescent="0.2">
      <c r="AD27" s="6"/>
    </row>
  </sheetData>
  <mergeCells count="27">
    <mergeCell ref="A1:W1"/>
    <mergeCell ref="A2:AV2"/>
    <mergeCell ref="A3:A4"/>
    <mergeCell ref="AD3:AG3"/>
    <mergeCell ref="AH3:AK3"/>
    <mergeCell ref="AL3:AO3"/>
    <mergeCell ref="AP3:AS3"/>
    <mergeCell ref="AT3:AW3"/>
    <mergeCell ref="Z3:AC3"/>
    <mergeCell ref="J3:M3"/>
    <mergeCell ref="N3:Q3"/>
    <mergeCell ref="R3:U3"/>
    <mergeCell ref="V3:Y3"/>
    <mergeCell ref="F3:I3"/>
    <mergeCell ref="B3:E3"/>
    <mergeCell ref="AT22:AW22"/>
    <mergeCell ref="AL22:AO22"/>
    <mergeCell ref="V22:Y22"/>
    <mergeCell ref="Z22:AC22"/>
    <mergeCell ref="AD22:AG22"/>
    <mergeCell ref="AH22:AK22"/>
    <mergeCell ref="B22:E22"/>
    <mergeCell ref="F22:I22"/>
    <mergeCell ref="N22:Q22"/>
    <mergeCell ref="J22:M22"/>
    <mergeCell ref="AP22:AS22"/>
    <mergeCell ref="R22:U22"/>
  </mergeCells>
  <pageMargins left="0.7" right="0.7" top="0.75" bottom="0.75" header="0.3" footer="0.3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  App Distribution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</dc:creator>
  <cp:lastModifiedBy>Shane Naicker</cp:lastModifiedBy>
  <cp:lastPrinted>2022-06-08T07:37:17Z</cp:lastPrinted>
  <dcterms:created xsi:type="dcterms:W3CDTF">2017-07-28T10:23:49Z</dcterms:created>
  <dcterms:modified xsi:type="dcterms:W3CDTF">2024-09-19T07:25:21Z</dcterms:modified>
</cp:coreProperties>
</file>