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1. Workload Statistics\SM - Copy\"/>
    </mc:Choice>
  </mc:AlternateContent>
  <xr:revisionPtr revIDLastSave="0" documentId="13_ncr:1_{87217D7D-0B7F-4C20-9B8D-D3F8506FE34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Table" sheetId="1" r:id="rId1"/>
    <sheet name="Chart" sheetId="4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N5" i="1"/>
  <c r="L5" i="1"/>
  <c r="J5" i="1"/>
  <c r="H5" i="1"/>
  <c r="F5" i="1"/>
  <c r="D5" i="1"/>
  <c r="F36" i="1" l="1"/>
  <c r="F35" i="1"/>
  <c r="F32" i="1"/>
  <c r="F31" i="1"/>
  <c r="F28" i="1"/>
  <c r="F27" i="1"/>
  <c r="C22" i="1" s="1"/>
  <c r="J6" i="1"/>
  <c r="L6" i="1"/>
  <c r="N6" i="1"/>
  <c r="P6" i="1"/>
  <c r="H6" i="1"/>
  <c r="F6" i="1"/>
  <c r="D6" i="1"/>
  <c r="H36" i="1"/>
  <c r="G36" i="1"/>
  <c r="H35" i="1"/>
  <c r="G35" i="1"/>
  <c r="H32" i="1"/>
  <c r="H23" i="1" s="1"/>
  <c r="G32" i="1"/>
  <c r="G23" i="1" s="1"/>
  <c r="H31" i="1"/>
  <c r="G31" i="1"/>
  <c r="H28" i="1"/>
  <c r="E23" i="1" s="1"/>
  <c r="G28" i="1"/>
  <c r="D23" i="1" s="1"/>
  <c r="H27" i="1"/>
  <c r="G27" i="1"/>
  <c r="D7" i="1" l="1"/>
  <c r="F7" i="1"/>
  <c r="H7" i="1"/>
  <c r="J7" i="1"/>
  <c r="L7" i="1"/>
  <c r="N7" i="1"/>
  <c r="P7" i="1"/>
  <c r="D8" i="1"/>
  <c r="F8" i="1"/>
  <c r="H8" i="1"/>
  <c r="J8" i="1"/>
  <c r="L8" i="1"/>
  <c r="N8" i="1"/>
  <c r="P8" i="1"/>
  <c r="D9" i="1"/>
  <c r="F9" i="1"/>
  <c r="H9" i="1"/>
  <c r="J9" i="1"/>
  <c r="L9" i="1"/>
  <c r="N9" i="1"/>
  <c r="P9" i="1"/>
  <c r="D10" i="1"/>
  <c r="F10" i="1"/>
  <c r="H10" i="1"/>
  <c r="J10" i="1"/>
  <c r="L10" i="1"/>
  <c r="N10" i="1"/>
  <c r="P10" i="1"/>
  <c r="D11" i="1"/>
  <c r="F11" i="1"/>
  <c r="H11" i="1"/>
  <c r="J11" i="1"/>
  <c r="L11" i="1"/>
  <c r="N11" i="1"/>
  <c r="P11" i="1"/>
  <c r="D12" i="1"/>
  <c r="F12" i="1"/>
  <c r="H12" i="1"/>
  <c r="J12" i="1"/>
  <c r="L12" i="1"/>
  <c r="N12" i="1"/>
  <c r="P12" i="1"/>
  <c r="D13" i="1"/>
  <c r="F13" i="1"/>
  <c r="H13" i="1"/>
  <c r="J13" i="1"/>
  <c r="L13" i="1"/>
  <c r="N13" i="1"/>
  <c r="P13" i="1"/>
  <c r="D14" i="1"/>
  <c r="F14" i="1"/>
  <c r="H14" i="1"/>
  <c r="J14" i="1"/>
  <c r="L14" i="1"/>
  <c r="N14" i="1"/>
  <c r="P14" i="1"/>
  <c r="D15" i="1"/>
  <c r="F15" i="1"/>
  <c r="H15" i="1"/>
  <c r="J15" i="1"/>
  <c r="L15" i="1"/>
  <c r="N15" i="1"/>
  <c r="P15" i="1"/>
  <c r="I23" i="1"/>
  <c r="I22" i="1"/>
  <c r="F23" i="1"/>
  <c r="F22" i="1"/>
  <c r="C23" i="1"/>
  <c r="K23" i="1" l="1"/>
  <c r="J23" i="1"/>
  <c r="K22" i="1"/>
  <c r="J22" i="1"/>
  <c r="H22" i="1"/>
  <c r="G22" i="1"/>
  <c r="E22" i="1"/>
  <c r="D22" i="1"/>
  <c r="F5" i="3" l="1"/>
  <c r="E5" i="3"/>
  <c r="F4" i="3"/>
  <c r="E4" i="3"/>
  <c r="F11" i="3"/>
  <c r="E11" i="3"/>
  <c r="F10" i="3"/>
  <c r="E10" i="3"/>
  <c r="F16" i="3"/>
  <c r="E16" i="3"/>
  <c r="F15" i="3"/>
  <c r="E15" i="3"/>
</calcChain>
</file>

<file path=xl/sharedStrings.xml><?xml version="1.0" encoding="utf-8"?>
<sst xmlns="http://schemas.openxmlformats.org/spreadsheetml/2006/main" count="62" uniqueCount="35">
  <si>
    <t>Received from Post</t>
  </si>
  <si>
    <t>Received from Fax</t>
  </si>
  <si>
    <t>Received by Hand Delivery</t>
  </si>
  <si>
    <t xml:space="preserve">No. of Web Applicants </t>
  </si>
  <si>
    <t>No. of Paper Applicants</t>
  </si>
  <si>
    <t>Variation</t>
  </si>
  <si>
    <t>% Increase / Decrease</t>
  </si>
  <si>
    <t>Total</t>
  </si>
  <si>
    <t>Web Applicants</t>
  </si>
  <si>
    <t>Paper Applicants</t>
  </si>
  <si>
    <t>Variation in 3yr Period</t>
  </si>
  <si>
    <t>Total Apps (Paper + Web + Walk-ins)</t>
  </si>
  <si>
    <t>No. of Web Apps Received</t>
  </si>
  <si>
    <r>
      <t xml:space="preserve">No. of Walk-in Apps </t>
    </r>
    <r>
      <rPr>
        <b/>
        <sz val="9"/>
        <color theme="1"/>
        <rFont val="Tahoma"/>
        <family val="2"/>
      </rPr>
      <t>(via IUQ at Institutions)</t>
    </r>
  </si>
  <si>
    <t>% of Walk-in Apps</t>
  </si>
  <si>
    <t>No. of Paper Apps Received</t>
  </si>
  <si>
    <t>% of Paper Apps Received</t>
  </si>
  <si>
    <t>% Received from Post</t>
  </si>
  <si>
    <t>Received from E-mail</t>
  </si>
  <si>
    <t>% Received from E-mail</t>
  </si>
  <si>
    <t>% Received from Fax</t>
  </si>
  <si>
    <t>% Received from Hand Delivery</t>
  </si>
  <si>
    <t>Entry Year</t>
  </si>
  <si>
    <t xml:space="preserve">Web Applications </t>
  </si>
  <si>
    <t>Walk- in Applications</t>
  </si>
  <si>
    <t>Paper Applications</t>
  </si>
  <si>
    <t>2016 - 2018</t>
  </si>
  <si>
    <t>2019 - 2021</t>
  </si>
  <si>
    <t>2022 - 2024</t>
  </si>
  <si>
    <t>2022 - 2024 Entry</t>
  </si>
  <si>
    <t>2019 - 2021 Entry</t>
  </si>
  <si>
    <t>2016 - 2018 Entry</t>
  </si>
  <si>
    <t>Number of Applicants Applying by Web and Paper (2014 - 2024 Entry)</t>
  </si>
  <si>
    <t>% of Web Apps Received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</si>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</sst>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;[Red]0"/>
  </numFmts>
  <fonts count="12" x14ac:knownFonts="1">
    <font>
      <sz val="11"/>
      <color theme="1"/>
      <name val="Calibri"/>
      <family val="2"/>
      <scheme val="minor"/>
    </font>
    <font>
      <b/>
      <sz val="16"/>
      <color rgb="FFFF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Tahoma"/>
      <family val="2"/>
    </font>
    <font>
      <sz val="10"/>
      <color rgb="FFFF0000"/>
      <name val="Calibri"/>
      <family val="2"/>
      <scheme val="minor"/>
    </font>
    <font>
      <b/>
      <sz val="9"/>
      <color theme="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10" fontId="5" fillId="3" borderId="3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10" fontId="3" fillId="0" borderId="13" xfId="0" applyNumberFormat="1" applyFont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10" fontId="3" fillId="0" borderId="14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0" fontId="11" fillId="0" borderId="11" xfId="0" applyFont="1" applyBorder="1" applyAlignment="1">
      <alignment vertical="center" wrapText="1"/>
    </xf>
    <xf numFmtId="3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3-Year Variations</a:t>
            </a:r>
            <a:r>
              <a:rPr lang="en-US" sz="16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of Number of </a:t>
            </a: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Applicants Applying by Web &amp; Paper </a:t>
            </a:r>
          </a:p>
          <a:p>
            <a:pPr>
              <a:defRPr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(2016 - 2024 Entry)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569890046318123E-2"/>
          <c:y val="0.10832035628776106"/>
          <c:w val="0.91978630939693762"/>
          <c:h val="0.854292272288932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Table'!$B$22</c:f>
              <c:strCache>
                <c:ptCount val="1"/>
                <c:pt idx="0">
                  <c:v>Web Applicants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922398975711946E-2"/>
                  <c:y val="8.3842188158551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F-4899-9904-0A279DAA0610}"/>
                </c:ext>
              </c:extLst>
            </c:dLbl>
            <c:dLbl>
              <c:idx val="1"/>
              <c:layout>
                <c:manualLayout>
                  <c:x val="3.2148510995637508E-2"/>
                  <c:y val="-4.9059977146361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76458711891783E-2"/>
                      <c:h val="2.8713807208702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AF-4899-9904-0A279DAA0610}"/>
                </c:ext>
              </c:extLst>
            </c:dLbl>
            <c:dLbl>
              <c:idx val="2"/>
              <c:layout>
                <c:manualLayout>
                  <c:x val="2.0489639425394651E-2"/>
                  <c:y val="-6.0451591315354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F-4899-9904-0A279DAA0610}"/>
                </c:ext>
              </c:extLst>
            </c:dLbl>
            <c:dLbl>
              <c:idx val="3"/>
              <c:layout>
                <c:manualLayout>
                  <c:x val="1.3658969603702434E-2"/>
                  <c:y val="-3.5511809961435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AF-4899-9904-0A279DAA0610}"/>
                </c:ext>
              </c:extLst>
            </c:dLbl>
            <c:dLbl>
              <c:idx val="4"/>
              <c:layout>
                <c:manualLayout>
                  <c:x val="3.420010352764237E-2"/>
                  <c:y val="-3.9673567395037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F-4899-9904-0A279DAA0610}"/>
                </c:ext>
              </c:extLst>
            </c:dLbl>
            <c:dLbl>
              <c:idx val="5"/>
              <c:layout>
                <c:manualLayout>
                  <c:x val="2.1858757435995291E-2"/>
                  <c:y val="-7.193025904649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77113442488028E-2"/>
                      <c:h val="3.70608299628110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DAF-4899-9904-0A279DAA0610}"/>
                </c:ext>
              </c:extLst>
            </c:dLbl>
            <c:dLbl>
              <c:idx val="6"/>
              <c:layout>
                <c:manualLayout>
                  <c:x val="1.7788548291443679E-2"/>
                  <c:y val="-8.5616750473211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5-42AA-8D65-BCA08E78C94E}"/>
                </c:ext>
              </c:extLst>
            </c:dLbl>
            <c:dLbl>
              <c:idx val="7"/>
              <c:layout>
                <c:manualLayout>
                  <c:x val="3.2834529754501594E-2"/>
                  <c:y val="-6.053614911916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5-42AA-8D65-BCA08E78C94E}"/>
                </c:ext>
              </c:extLst>
            </c:dLbl>
            <c:dLbl>
              <c:idx val="8"/>
              <c:layout>
                <c:manualLayout>
                  <c:x val="5.6069752422422944E-2"/>
                  <c:y val="-5.42186612163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5-42AA-8D65-BCA08E78C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'Data Table'!$C$20:$K$21</c:f>
              <c:multiLvlStrCache>
                <c:ptCount val="9"/>
                <c:lvl>
                  <c:pt idx="0">
                    <c:v>Total</c:v>
                  </c:pt>
                  <c:pt idx="1">
                    <c:v>Variation in 3yr Period</c:v>
                  </c:pt>
                  <c:pt idx="2">
                    <c:v>% Increase / Decrease</c:v>
                  </c:pt>
                  <c:pt idx="3">
                    <c:v>Total</c:v>
                  </c:pt>
                  <c:pt idx="4">
                    <c:v>Variation in 3yr Period</c:v>
                  </c:pt>
                  <c:pt idx="5">
                    <c:v>% Increase / Decrease</c:v>
                  </c:pt>
                  <c:pt idx="6">
                    <c:v>Total</c:v>
                  </c:pt>
                  <c:pt idx="7">
                    <c:v>Variation in 3yr Period</c:v>
                  </c:pt>
                  <c:pt idx="8">
                    <c:v>% Increase / Decrease</c:v>
                  </c:pt>
                </c:lvl>
                <c:lvl>
                  <c:pt idx="0">
                    <c:v>2022 - 2024 Entry</c:v>
                  </c:pt>
                  <c:pt idx="3">
                    <c:v>2019 - 2021 Entry</c:v>
                  </c:pt>
                  <c:pt idx="6">
                    <c:v>2016 - 2018 Entry</c:v>
                  </c:pt>
                </c:lvl>
              </c:multiLvlStrCache>
            </c:multiLvlStrRef>
          </c:cat>
          <c:val>
            <c:numRef>
              <c:f>'Data Table'!$C$22:$K$22</c:f>
              <c:numCache>
                <c:formatCode>#,##0_ ;[Red]\-#,##0\ </c:formatCode>
                <c:ptCount val="9"/>
                <c:pt idx="0" formatCode="#,##0">
                  <c:v>847264</c:v>
                </c:pt>
                <c:pt idx="1">
                  <c:v>70568</c:v>
                </c:pt>
                <c:pt idx="2" formatCode="0.00%">
                  <c:v>0.28890763045632079</c:v>
                </c:pt>
                <c:pt idx="3" formatCode="#,##0">
                  <c:v>477352</c:v>
                </c:pt>
                <c:pt idx="4">
                  <c:v>86112</c:v>
                </c:pt>
                <c:pt idx="5" formatCode="0.00%">
                  <c:v>0.73811972845093599</c:v>
                </c:pt>
                <c:pt idx="6" formatCode="#,##0">
                  <c:v>224360</c:v>
                </c:pt>
                <c:pt idx="7">
                  <c:v>32041</c:v>
                </c:pt>
                <c:pt idx="8" formatCode="0.00%">
                  <c:v>0.54812166415765706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AF-4899-9904-0A279DAA0610}"/>
            </c:ext>
          </c:extLst>
        </c:ser>
        <c:ser>
          <c:idx val="1"/>
          <c:order val="1"/>
          <c:tx>
            <c:strRef>
              <c:f>'Data Table'!$B$23</c:f>
              <c:strCache>
                <c:ptCount val="1"/>
                <c:pt idx="0">
                  <c:v>Paper Applicants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6401213244859009E-2"/>
                  <c:y val="-2.7092715164241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F-4899-9904-0A279DAA0610}"/>
                </c:ext>
              </c:extLst>
            </c:dLbl>
            <c:dLbl>
              <c:idx val="1"/>
              <c:layout>
                <c:manualLayout>
                  <c:x val="2.0498473209663946E-2"/>
                  <c:y val="-2.1048477285043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AF-4899-9904-0A279DAA0610}"/>
                </c:ext>
              </c:extLst>
            </c:dLbl>
            <c:dLbl>
              <c:idx val="2"/>
              <c:layout>
                <c:manualLayout>
                  <c:x val="1.092749887019131E-2"/>
                  <c:y val="-1.874748506337393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AF-4899-9904-0A279DAA0610}"/>
                </c:ext>
              </c:extLst>
            </c:dLbl>
            <c:dLbl>
              <c:idx val="3"/>
              <c:layout>
                <c:manualLayout>
                  <c:x val="2.1852843158853524E-2"/>
                  <c:y val="-8.98342765750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AF-4899-9904-0A279DAA0610}"/>
                </c:ext>
              </c:extLst>
            </c:dLbl>
            <c:dLbl>
              <c:idx val="4"/>
              <c:layout>
                <c:manualLayout>
                  <c:x val="1.9130313938688151E-2"/>
                  <c:y val="9.7911520951416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AF-4899-9904-0A279DAA0610}"/>
                </c:ext>
              </c:extLst>
            </c:dLbl>
            <c:dLbl>
              <c:idx val="5"/>
              <c:layout>
                <c:manualLayout>
                  <c:x val="1.3661231914307983E-2"/>
                  <c:y val="-2.082458006521808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AF-4899-9904-0A279DAA0610}"/>
                </c:ext>
              </c:extLst>
            </c:dLbl>
            <c:dLbl>
              <c:idx val="6"/>
              <c:layout>
                <c:manualLayout>
                  <c:x val="4.2402703137986407E-2"/>
                  <c:y val="-4.5926238615542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5-42AA-8D65-BCA08E78C94E}"/>
                </c:ext>
              </c:extLst>
            </c:dLbl>
            <c:dLbl>
              <c:idx val="7"/>
              <c:layout>
                <c:manualLayout>
                  <c:x val="2.3247180595407833E-2"/>
                  <c:y val="0.10852467689541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5-42AA-8D65-BCA08E78C94E}"/>
                </c:ext>
              </c:extLst>
            </c:dLbl>
            <c:dLbl>
              <c:idx val="8"/>
              <c:layout>
                <c:manualLayout>
                  <c:x val="5.4710965581098621E-2"/>
                  <c:y val="-1.45658219989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2AA-8D65-BCA08E78C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'Data Table'!$C$20:$K$21</c:f>
              <c:multiLvlStrCache>
                <c:ptCount val="9"/>
                <c:lvl>
                  <c:pt idx="0">
                    <c:v>Total</c:v>
                  </c:pt>
                  <c:pt idx="1">
                    <c:v>Variation in 3yr Period</c:v>
                  </c:pt>
                  <c:pt idx="2">
                    <c:v>% Increase / Decrease</c:v>
                  </c:pt>
                  <c:pt idx="3">
                    <c:v>Total</c:v>
                  </c:pt>
                  <c:pt idx="4">
                    <c:v>Variation in 3yr Period</c:v>
                  </c:pt>
                  <c:pt idx="5">
                    <c:v>% Increase / Decrease</c:v>
                  </c:pt>
                  <c:pt idx="6">
                    <c:v>Total</c:v>
                  </c:pt>
                  <c:pt idx="7">
                    <c:v>Variation in 3yr Period</c:v>
                  </c:pt>
                  <c:pt idx="8">
                    <c:v>% Increase / Decrease</c:v>
                  </c:pt>
                </c:lvl>
                <c:lvl>
                  <c:pt idx="0">
                    <c:v>2022 - 2024 Entry</c:v>
                  </c:pt>
                  <c:pt idx="3">
                    <c:v>2019 - 2021 Entry</c:v>
                  </c:pt>
                  <c:pt idx="6">
                    <c:v>2016 - 2018 Entry</c:v>
                  </c:pt>
                </c:lvl>
              </c:multiLvlStrCache>
            </c:multiLvlStrRef>
          </c:cat>
          <c:val>
            <c:numRef>
              <c:f>'Data Table'!$C$23:$K$23</c:f>
              <c:numCache>
                <c:formatCode>#,##0_ ;[Red]\-#,##0\ </c:formatCode>
                <c:ptCount val="9"/>
                <c:pt idx="0" formatCode="#,##0">
                  <c:v>1535</c:v>
                </c:pt>
                <c:pt idx="1">
                  <c:v>-1158</c:v>
                </c:pt>
                <c:pt idx="2" formatCode="0.00%">
                  <c:v>-0.96099585062240667</c:v>
                </c:pt>
                <c:pt idx="3" formatCode="#,##0">
                  <c:v>97449</c:v>
                </c:pt>
                <c:pt idx="4">
                  <c:v>-45249</c:v>
                </c:pt>
                <c:pt idx="5" formatCode="0.00%">
                  <c:v>-0.8203078261815413</c:v>
                </c:pt>
                <c:pt idx="6" formatCode="#,##0">
                  <c:v>202931</c:v>
                </c:pt>
                <c:pt idx="7">
                  <c:v>-11609</c:v>
                </c:pt>
                <c:pt idx="8" formatCode="0.00%">
                  <c:v>-0.15791549908860897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DAF-4899-9904-0A279DAA0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10831872"/>
        <c:axId val="110879104"/>
        <c:axId val="0"/>
      </c:bar3DChart>
      <c:catAx>
        <c:axId val="110831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 anchor="b" anchorCtr="1"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879104"/>
        <c:crosses val="autoZero"/>
        <c:auto val="1"/>
        <c:lblAlgn val="ctr"/>
        <c:lblOffset val="100"/>
        <c:noMultiLvlLbl val="0"/>
      </c:catAx>
      <c:valAx>
        <c:axId val="1108791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831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zoomScaleNormal="100" workbookViewId="0">
      <selection activeCell="B19" sqref="B19"/>
    </sheetView>
  </sheetViews>
  <sheetFormatPr defaultColWidth="9.7109375" defaultRowHeight="15" x14ac:dyDescent="0.25"/>
  <cols>
    <col min="1" max="1" width="7" style="4" bestFit="1" customWidth="1"/>
    <col min="2" max="2" width="14.28515625" style="3" bestFit="1" customWidth="1"/>
    <col min="3" max="3" width="10.42578125" style="3" bestFit="1" customWidth="1"/>
    <col min="4" max="4" width="10.140625" style="5" bestFit="1" customWidth="1"/>
    <col min="5" max="5" width="12.140625" style="3" bestFit="1" customWidth="1"/>
    <col min="6" max="6" width="10.42578125" style="4" bestFit="1" customWidth="1"/>
    <col min="7" max="7" width="11.7109375" style="3" bestFit="1" customWidth="1"/>
    <col min="8" max="8" width="11.42578125" style="4" bestFit="1" customWidth="1"/>
    <col min="9" max="9" width="9.42578125" style="4" bestFit="1" customWidth="1"/>
    <col min="10" max="10" width="10" style="3" bestFit="1" customWidth="1"/>
    <col min="11" max="11" width="9.42578125" style="4" bestFit="1" customWidth="1"/>
    <col min="12" max="12" width="11.28515625" style="3" bestFit="1" customWidth="1"/>
    <col min="13" max="13" width="9.42578125" style="4" bestFit="1" customWidth="1"/>
    <col min="14" max="14" width="9.42578125" style="3" bestFit="1" customWidth="1"/>
    <col min="15" max="15" width="9.42578125" style="4" bestFit="1" customWidth="1"/>
    <col min="16" max="16" width="12" style="3" bestFit="1" customWidth="1"/>
    <col min="17" max="16384" width="9.7109375" style="4"/>
  </cols>
  <sheetData>
    <row r="1" spans="1:16" ht="28.5" customHeight="1" thickBot="1" x14ac:dyDescent="0.3">
      <c r="A1" s="87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6" ht="14.25" customHeigh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6" ht="15" customHeight="1" x14ac:dyDescent="0.25">
      <c r="A3" s="48"/>
      <c r="B3" s="37"/>
      <c r="C3" s="90" t="s">
        <v>23</v>
      </c>
      <c r="D3" s="90"/>
      <c r="E3" s="90" t="s">
        <v>24</v>
      </c>
      <c r="F3" s="90"/>
      <c r="G3" s="90" t="s">
        <v>25</v>
      </c>
      <c r="H3" s="90"/>
      <c r="I3" s="90"/>
      <c r="J3" s="90"/>
      <c r="K3" s="90"/>
      <c r="L3" s="90"/>
      <c r="M3" s="90"/>
      <c r="N3" s="90"/>
      <c r="O3" s="90"/>
      <c r="P3" s="91"/>
    </row>
    <row r="4" spans="1:16" ht="48" x14ac:dyDescent="0.25">
      <c r="A4" s="66" t="s">
        <v>22</v>
      </c>
      <c r="B4" s="30" t="s">
        <v>11</v>
      </c>
      <c r="C4" s="26" t="s">
        <v>12</v>
      </c>
      <c r="D4" s="1" t="s">
        <v>33</v>
      </c>
      <c r="E4" s="26" t="s">
        <v>13</v>
      </c>
      <c r="F4" s="1" t="s">
        <v>14</v>
      </c>
      <c r="G4" s="26" t="s">
        <v>15</v>
      </c>
      <c r="H4" s="1" t="s">
        <v>16</v>
      </c>
      <c r="I4" s="1" t="s">
        <v>0</v>
      </c>
      <c r="J4" s="1" t="s">
        <v>17</v>
      </c>
      <c r="K4" s="1" t="s">
        <v>18</v>
      </c>
      <c r="L4" s="1" t="s">
        <v>19</v>
      </c>
      <c r="M4" s="1" t="s">
        <v>1</v>
      </c>
      <c r="N4" s="1" t="s">
        <v>20</v>
      </c>
      <c r="O4" s="1" t="s">
        <v>2</v>
      </c>
      <c r="P4" s="49" t="s">
        <v>21</v>
      </c>
    </row>
    <row r="5" spans="1:16" x14ac:dyDescent="0.2">
      <c r="A5" s="50">
        <v>2024</v>
      </c>
      <c r="B5" s="38">
        <v>314883</v>
      </c>
      <c r="C5" s="2">
        <v>314826</v>
      </c>
      <c r="D5" s="6">
        <f>C5/B5</f>
        <v>0.99981898038318995</v>
      </c>
      <c r="E5" s="31">
        <v>10</v>
      </c>
      <c r="F5" s="6">
        <f>E5/B5</f>
        <v>3.1757827510535661E-5</v>
      </c>
      <c r="G5" s="31">
        <v>47</v>
      </c>
      <c r="H5" s="6">
        <f>G5/B5</f>
        <v>1.492617892995176E-4</v>
      </c>
      <c r="I5" s="28">
        <v>31</v>
      </c>
      <c r="J5" s="6">
        <f>I5/G5</f>
        <v>0.65957446808510634</v>
      </c>
      <c r="K5" s="28">
        <v>16</v>
      </c>
      <c r="L5" s="6">
        <f>K5/G5</f>
        <v>0.34042553191489361</v>
      </c>
      <c r="M5" s="28">
        <v>0</v>
      </c>
      <c r="N5" s="6">
        <f>M5/G5</f>
        <v>0</v>
      </c>
      <c r="O5" s="28">
        <v>0</v>
      </c>
      <c r="P5" s="51">
        <f>O5/G5</f>
        <v>0</v>
      </c>
    </row>
    <row r="6" spans="1:16" x14ac:dyDescent="0.25">
      <c r="A6" s="52">
        <v>2023</v>
      </c>
      <c r="B6" s="38">
        <v>288463</v>
      </c>
      <c r="C6" s="2">
        <v>288180</v>
      </c>
      <c r="D6" s="6">
        <f>C6/B6</f>
        <v>0.99901893830404598</v>
      </c>
      <c r="E6" s="31">
        <v>0</v>
      </c>
      <c r="F6" s="6">
        <f>E6/B6</f>
        <v>0</v>
      </c>
      <c r="G6" s="31">
        <v>283</v>
      </c>
      <c r="H6" s="6">
        <f>G6/B6</f>
        <v>9.8106169595407375E-4</v>
      </c>
      <c r="I6" s="28">
        <v>122</v>
      </c>
      <c r="J6" s="6">
        <f>I6/G6</f>
        <v>0.43109540636042404</v>
      </c>
      <c r="K6" s="28">
        <v>88</v>
      </c>
      <c r="L6" s="6">
        <f>K6/G6</f>
        <v>0.31095406360424027</v>
      </c>
      <c r="M6" s="28">
        <v>0</v>
      </c>
      <c r="N6" s="6">
        <f>M6/G6</f>
        <v>0</v>
      </c>
      <c r="O6" s="28">
        <v>73</v>
      </c>
      <c r="P6" s="51">
        <f>O6/G6</f>
        <v>0.25795053003533569</v>
      </c>
    </row>
    <row r="7" spans="1:16" x14ac:dyDescent="0.25">
      <c r="A7" s="53">
        <v>2022</v>
      </c>
      <c r="B7" s="39">
        <v>245473</v>
      </c>
      <c r="C7" s="42">
        <v>244258</v>
      </c>
      <c r="D7" s="6">
        <f>C7/B7</f>
        <v>0.9950503721386873</v>
      </c>
      <c r="E7" s="27">
        <v>10</v>
      </c>
      <c r="F7" s="6">
        <f>E7/B7</f>
        <v>4.0737677870886003E-5</v>
      </c>
      <c r="G7" s="41">
        <v>1205</v>
      </c>
      <c r="H7" s="6">
        <f>G7/B7</f>
        <v>4.9088901834417635E-3</v>
      </c>
      <c r="I7" s="28">
        <v>625</v>
      </c>
      <c r="J7" s="6">
        <f>I7/G7</f>
        <v>0.51867219917012453</v>
      </c>
      <c r="K7" s="28">
        <v>243</v>
      </c>
      <c r="L7" s="6">
        <f>K7/G7</f>
        <v>0.2016597510373444</v>
      </c>
      <c r="M7" s="28">
        <v>5</v>
      </c>
      <c r="N7" s="6">
        <f>M7/G7</f>
        <v>4.1493775933609959E-3</v>
      </c>
      <c r="O7" s="29">
        <v>332</v>
      </c>
      <c r="P7" s="51">
        <f>O7/G7</f>
        <v>0.27551867219917014</v>
      </c>
    </row>
    <row r="8" spans="1:16" x14ac:dyDescent="0.25">
      <c r="A8" s="53">
        <v>2021</v>
      </c>
      <c r="B8" s="39">
        <v>212688</v>
      </c>
      <c r="C8" s="2">
        <v>202776</v>
      </c>
      <c r="D8" s="6">
        <f t="shared" ref="D8:D15" si="0">C8/B8</f>
        <v>0.95339652448657186</v>
      </c>
      <c r="E8" s="31">
        <v>0</v>
      </c>
      <c r="F8" s="6">
        <f t="shared" ref="F8:F15" si="1">E8/B8</f>
        <v>0</v>
      </c>
      <c r="G8" s="2">
        <v>9912</v>
      </c>
      <c r="H8" s="6">
        <f t="shared" ref="H8:H15" si="2">G8/B8</f>
        <v>4.6603475513428118E-2</v>
      </c>
      <c r="I8" s="28">
        <v>2839</v>
      </c>
      <c r="J8" s="6">
        <f t="shared" ref="J8:J15" si="3">I8/G8</f>
        <v>0.28642050040355127</v>
      </c>
      <c r="K8" s="28">
        <v>1661</v>
      </c>
      <c r="L8" s="6">
        <f t="shared" ref="L8:L15" si="4">K8/G8</f>
        <v>0.16757465698143664</v>
      </c>
      <c r="M8" s="28">
        <v>113</v>
      </c>
      <c r="N8" s="6">
        <f t="shared" ref="N8:N15" si="5">M8/G8</f>
        <v>1.1400322841000806E-2</v>
      </c>
      <c r="O8" s="29">
        <v>5299</v>
      </c>
      <c r="P8" s="51">
        <f t="shared" ref="P8:P15" si="6">O8/G8</f>
        <v>0.53460451977401124</v>
      </c>
    </row>
    <row r="9" spans="1:16" x14ac:dyDescent="0.25">
      <c r="A9" s="54">
        <v>2020</v>
      </c>
      <c r="B9" s="39">
        <v>190344</v>
      </c>
      <c r="C9" s="2">
        <v>157912</v>
      </c>
      <c r="D9" s="6">
        <f t="shared" si="0"/>
        <v>0.82961375194384901</v>
      </c>
      <c r="E9" s="31">
        <v>56</v>
      </c>
      <c r="F9" s="6">
        <f t="shared" si="1"/>
        <v>2.942041776993233E-4</v>
      </c>
      <c r="G9" s="2">
        <v>32376</v>
      </c>
      <c r="H9" s="6">
        <f t="shared" si="2"/>
        <v>0.17009204387845164</v>
      </c>
      <c r="I9" s="28">
        <v>14991</v>
      </c>
      <c r="J9" s="6">
        <f t="shared" si="3"/>
        <v>0.4630281690140845</v>
      </c>
      <c r="K9" s="28">
        <v>4218</v>
      </c>
      <c r="L9" s="6">
        <f t="shared" si="4"/>
        <v>0.13028169014084506</v>
      </c>
      <c r="M9" s="28">
        <v>490</v>
      </c>
      <c r="N9" s="6">
        <f t="shared" si="5"/>
        <v>1.5134667655053126E-2</v>
      </c>
      <c r="O9" s="29">
        <v>12677</v>
      </c>
      <c r="P9" s="51">
        <f t="shared" si="6"/>
        <v>0.39155547319001732</v>
      </c>
    </row>
    <row r="10" spans="1:16" x14ac:dyDescent="0.25">
      <c r="A10" s="54">
        <v>2019</v>
      </c>
      <c r="B10" s="38">
        <v>171932</v>
      </c>
      <c r="C10" s="2">
        <v>116664</v>
      </c>
      <c r="D10" s="6">
        <f t="shared" si="0"/>
        <v>0.67854733266640299</v>
      </c>
      <c r="E10" s="31">
        <v>107</v>
      </c>
      <c r="F10" s="6">
        <f t="shared" si="1"/>
        <v>6.2233906428122744E-4</v>
      </c>
      <c r="G10" s="2">
        <v>55161</v>
      </c>
      <c r="H10" s="6">
        <f t="shared" si="2"/>
        <v>0.32083032826931579</v>
      </c>
      <c r="I10" s="28">
        <v>26066</v>
      </c>
      <c r="J10" s="6">
        <f t="shared" si="3"/>
        <v>0.47254400754156017</v>
      </c>
      <c r="K10" s="28">
        <v>6607</v>
      </c>
      <c r="L10" s="6">
        <f t="shared" si="4"/>
        <v>0.11977665379525389</v>
      </c>
      <c r="M10" s="28">
        <v>1525</v>
      </c>
      <c r="N10" s="6">
        <f t="shared" si="5"/>
        <v>2.7646344337484818E-2</v>
      </c>
      <c r="O10" s="28">
        <v>16858</v>
      </c>
      <c r="P10" s="51">
        <f t="shared" si="6"/>
        <v>0.30561447399430758</v>
      </c>
    </row>
    <row r="11" spans="1:16" x14ac:dyDescent="0.2">
      <c r="A11" s="53">
        <v>2018</v>
      </c>
      <c r="B11" s="39">
        <v>152586</v>
      </c>
      <c r="C11" s="2">
        <v>90497</v>
      </c>
      <c r="D11" s="6">
        <f t="shared" si="0"/>
        <v>0.59308848780359924</v>
      </c>
      <c r="E11" s="32">
        <v>184</v>
      </c>
      <c r="F11" s="6">
        <f t="shared" si="1"/>
        <v>1.2058773413026096E-3</v>
      </c>
      <c r="G11" s="43">
        <v>61905</v>
      </c>
      <c r="H11" s="6">
        <f t="shared" si="2"/>
        <v>0.40570563485509809</v>
      </c>
      <c r="I11" s="33">
        <v>38716</v>
      </c>
      <c r="J11" s="6">
        <f t="shared" si="3"/>
        <v>0.62540990226960669</v>
      </c>
      <c r="K11" s="33">
        <v>4775</v>
      </c>
      <c r="L11" s="6">
        <f t="shared" si="4"/>
        <v>7.7134318714158795E-2</v>
      </c>
      <c r="M11" s="33">
        <v>2147</v>
      </c>
      <c r="N11" s="6">
        <f t="shared" si="5"/>
        <v>3.468217429932962E-2</v>
      </c>
      <c r="O11" s="33">
        <v>16267</v>
      </c>
      <c r="P11" s="51">
        <f t="shared" si="6"/>
        <v>0.26277360471690492</v>
      </c>
    </row>
    <row r="12" spans="1:16" x14ac:dyDescent="0.25">
      <c r="A12" s="53">
        <v>2017</v>
      </c>
      <c r="B12" s="39">
        <v>143206</v>
      </c>
      <c r="C12" s="2">
        <v>75407</v>
      </c>
      <c r="D12" s="6">
        <f t="shared" si="0"/>
        <v>0.52656313282963008</v>
      </c>
      <c r="E12" s="31">
        <v>287</v>
      </c>
      <c r="F12" s="6">
        <f t="shared" si="1"/>
        <v>2.004105973213413E-3</v>
      </c>
      <c r="G12" s="2">
        <v>67512</v>
      </c>
      <c r="H12" s="6">
        <f t="shared" si="2"/>
        <v>0.47143276119715655</v>
      </c>
      <c r="I12" s="28">
        <v>44962</v>
      </c>
      <c r="J12" s="6">
        <f t="shared" si="3"/>
        <v>0.66598530631591424</v>
      </c>
      <c r="K12" s="28">
        <v>3874</v>
      </c>
      <c r="L12" s="6">
        <f t="shared" si="4"/>
        <v>5.7382391278587512E-2</v>
      </c>
      <c r="M12" s="28">
        <v>2946</v>
      </c>
      <c r="N12" s="6">
        <f t="shared" si="5"/>
        <v>4.363668681123356E-2</v>
      </c>
      <c r="O12" s="28">
        <v>15730</v>
      </c>
      <c r="P12" s="51">
        <f t="shared" si="6"/>
        <v>0.23299561559426471</v>
      </c>
    </row>
    <row r="13" spans="1:16" x14ac:dyDescent="0.2">
      <c r="A13" s="53">
        <v>2016</v>
      </c>
      <c r="B13" s="39">
        <v>132373</v>
      </c>
      <c r="C13" s="2">
        <v>58456</v>
      </c>
      <c r="D13" s="6">
        <f t="shared" si="0"/>
        <v>0.44160062852696547</v>
      </c>
      <c r="E13" s="34">
        <v>403</v>
      </c>
      <c r="F13" s="6">
        <f t="shared" si="1"/>
        <v>3.0444274889894463E-3</v>
      </c>
      <c r="G13" s="2">
        <v>73514</v>
      </c>
      <c r="H13" s="6">
        <f t="shared" si="2"/>
        <v>0.55535494398404506</v>
      </c>
      <c r="I13" s="28">
        <v>50654</v>
      </c>
      <c r="J13" s="6">
        <f t="shared" si="3"/>
        <v>0.68903882253720383</v>
      </c>
      <c r="K13" s="28">
        <v>2964</v>
      </c>
      <c r="L13" s="6">
        <f t="shared" si="4"/>
        <v>4.0318850831134206E-2</v>
      </c>
      <c r="M13" s="28">
        <v>3296</v>
      </c>
      <c r="N13" s="6">
        <f t="shared" si="5"/>
        <v>4.483499741545828E-2</v>
      </c>
      <c r="O13" s="35">
        <v>16600</v>
      </c>
      <c r="P13" s="51">
        <f t="shared" si="6"/>
        <v>0.22580732921620372</v>
      </c>
    </row>
    <row r="14" spans="1:16" customFormat="1" x14ac:dyDescent="0.25">
      <c r="A14" s="55">
        <v>2015</v>
      </c>
      <c r="B14" s="40">
        <v>130767</v>
      </c>
      <c r="C14" s="42">
        <v>43007</v>
      </c>
      <c r="D14" s="6">
        <f t="shared" si="0"/>
        <v>0.32888266917494474</v>
      </c>
      <c r="E14" s="36">
        <v>781</v>
      </c>
      <c r="F14" s="6">
        <f t="shared" si="1"/>
        <v>5.9724548242293543E-3</v>
      </c>
      <c r="G14" s="44">
        <v>86979</v>
      </c>
      <c r="H14" s="6">
        <f t="shared" si="2"/>
        <v>0.66514487600082595</v>
      </c>
      <c r="I14" s="28">
        <v>64531</v>
      </c>
      <c r="J14" s="6">
        <f t="shared" si="3"/>
        <v>0.74191471504616058</v>
      </c>
      <c r="K14" s="35">
        <v>3309</v>
      </c>
      <c r="L14" s="6">
        <f t="shared" si="4"/>
        <v>3.8043665712413341E-2</v>
      </c>
      <c r="M14" s="35">
        <v>5016</v>
      </c>
      <c r="N14" s="6">
        <f t="shared" si="5"/>
        <v>5.7669092539578519E-2</v>
      </c>
      <c r="O14" s="35">
        <v>14123</v>
      </c>
      <c r="P14" s="51">
        <f t="shared" si="6"/>
        <v>0.16237252670184757</v>
      </c>
    </row>
    <row r="15" spans="1:16" customFormat="1" ht="15.75" thickBot="1" x14ac:dyDescent="0.3">
      <c r="A15" s="56">
        <v>2014</v>
      </c>
      <c r="B15" s="57">
        <v>123715</v>
      </c>
      <c r="C15" s="58">
        <v>30728</v>
      </c>
      <c r="D15" s="59">
        <f t="shared" si="0"/>
        <v>0.24837731883765105</v>
      </c>
      <c r="E15" s="60">
        <v>400</v>
      </c>
      <c r="F15" s="59">
        <f t="shared" si="1"/>
        <v>3.2332376833851999E-3</v>
      </c>
      <c r="G15" s="61">
        <v>92587</v>
      </c>
      <c r="H15" s="59">
        <f t="shared" si="2"/>
        <v>0.74838944347896375</v>
      </c>
      <c r="I15" s="62">
        <v>71531</v>
      </c>
      <c r="J15" s="59">
        <f t="shared" si="3"/>
        <v>0.77258146392042082</v>
      </c>
      <c r="K15" s="63">
        <v>2698</v>
      </c>
      <c r="L15" s="59">
        <f t="shared" si="4"/>
        <v>2.9140160065667966E-2</v>
      </c>
      <c r="M15" s="63">
        <v>5269</v>
      </c>
      <c r="N15" s="59">
        <f t="shared" si="5"/>
        <v>5.6908637281691814E-2</v>
      </c>
      <c r="O15" s="63">
        <v>13089</v>
      </c>
      <c r="P15" s="64">
        <f t="shared" si="6"/>
        <v>0.14136973873221942</v>
      </c>
    </row>
    <row r="16" spans="1:16" x14ac:dyDescent="0.25">
      <c r="F16" s="5"/>
      <c r="H16" s="5"/>
      <c r="K16" s="5"/>
      <c r="M16" s="5"/>
      <c r="O16" s="5"/>
    </row>
    <row r="17" spans="2:16" ht="15.75" thickBot="1" x14ac:dyDescent="0.3">
      <c r="F17" s="5"/>
      <c r="H17" s="5"/>
      <c r="K17" s="5"/>
      <c r="M17" s="5"/>
      <c r="O17" s="5"/>
    </row>
    <row r="18" spans="2:16" ht="19.5" x14ac:dyDescent="0.25">
      <c r="B18" s="92" t="s">
        <v>34</v>
      </c>
      <c r="C18" s="93"/>
      <c r="D18" s="93"/>
      <c r="E18" s="93"/>
      <c r="F18" s="93"/>
      <c r="G18" s="93"/>
      <c r="H18" s="93"/>
      <c r="I18" s="93"/>
      <c r="J18" s="93"/>
      <c r="K18" s="94"/>
      <c r="L18" s="65"/>
      <c r="M18" s="5"/>
      <c r="O18" s="5"/>
    </row>
    <row r="19" spans="2:16" x14ac:dyDescent="0.25">
      <c r="B19" s="67"/>
      <c r="F19" s="5"/>
      <c r="H19" s="5"/>
      <c r="K19" s="68"/>
      <c r="M19" s="5"/>
      <c r="O19" s="5"/>
    </row>
    <row r="20" spans="2:16" x14ac:dyDescent="0.25">
      <c r="B20" s="69"/>
      <c r="C20" s="84" t="s">
        <v>29</v>
      </c>
      <c r="D20" s="84"/>
      <c r="E20" s="84"/>
      <c r="F20" s="84" t="s">
        <v>30</v>
      </c>
      <c r="G20" s="84"/>
      <c r="H20" s="84"/>
      <c r="I20" s="85" t="s">
        <v>31</v>
      </c>
      <c r="J20" s="85"/>
      <c r="K20" s="86"/>
      <c r="L20" s="5"/>
      <c r="M20" s="3"/>
      <c r="N20" s="5"/>
      <c r="O20" s="3"/>
      <c r="P20" s="4"/>
    </row>
    <row r="21" spans="2:16" ht="25.5" x14ac:dyDescent="0.25">
      <c r="B21" s="70"/>
      <c r="C21" s="22" t="s">
        <v>7</v>
      </c>
      <c r="D21" s="25" t="s">
        <v>10</v>
      </c>
      <c r="E21" s="23" t="s">
        <v>6</v>
      </c>
      <c r="F21" s="22" t="s">
        <v>7</v>
      </c>
      <c r="G21" s="25" t="s">
        <v>10</v>
      </c>
      <c r="H21" s="23" t="s">
        <v>6</v>
      </c>
      <c r="I21" s="22" t="s">
        <v>7</v>
      </c>
      <c r="J21" s="25" t="s">
        <v>10</v>
      </c>
      <c r="K21" s="71" t="s">
        <v>6</v>
      </c>
      <c r="L21" s="5"/>
      <c r="M21" s="3"/>
      <c r="N21" s="5"/>
      <c r="O21" s="3"/>
      <c r="P21" s="4"/>
    </row>
    <row r="22" spans="2:16" x14ac:dyDescent="0.25">
      <c r="B22" s="72" t="s">
        <v>8</v>
      </c>
      <c r="C22" s="21">
        <f>+F27</f>
        <v>847264</v>
      </c>
      <c r="D22" s="14">
        <f t="shared" ref="C22:E23" si="7">+G27</f>
        <v>70568</v>
      </c>
      <c r="E22" s="11">
        <f t="shared" si="7"/>
        <v>0.28890763045632079</v>
      </c>
      <c r="F22" s="21">
        <f t="shared" ref="F22:H23" si="8">+F31</f>
        <v>477352</v>
      </c>
      <c r="G22" s="14">
        <f t="shared" si="8"/>
        <v>86112</v>
      </c>
      <c r="H22" s="11">
        <f t="shared" si="8"/>
        <v>0.73811972845093599</v>
      </c>
      <c r="I22" s="21">
        <f t="shared" ref="I22:K23" si="9">+F35</f>
        <v>224360</v>
      </c>
      <c r="J22" s="14">
        <f t="shared" si="9"/>
        <v>32041</v>
      </c>
      <c r="K22" s="73">
        <f t="shared" si="9"/>
        <v>0.54812166415765706</v>
      </c>
      <c r="L22" s="5"/>
      <c r="M22" s="3"/>
      <c r="N22" s="5"/>
      <c r="O22" s="3"/>
      <c r="P22" s="4"/>
    </row>
    <row r="23" spans="2:16" x14ac:dyDescent="0.25">
      <c r="B23" s="72" t="s">
        <v>9</v>
      </c>
      <c r="C23" s="21">
        <f t="shared" si="7"/>
        <v>1535</v>
      </c>
      <c r="D23" s="14">
        <f>+G28</f>
        <v>-1158</v>
      </c>
      <c r="E23" s="24">
        <f>+H28</f>
        <v>-0.96099585062240667</v>
      </c>
      <c r="F23" s="21">
        <f t="shared" si="8"/>
        <v>97449</v>
      </c>
      <c r="G23" s="14">
        <f>+G32</f>
        <v>-45249</v>
      </c>
      <c r="H23" s="24">
        <f>+H32</f>
        <v>-0.8203078261815413</v>
      </c>
      <c r="I23" s="21">
        <f t="shared" si="9"/>
        <v>202931</v>
      </c>
      <c r="J23" s="14">
        <f t="shared" si="9"/>
        <v>-11609</v>
      </c>
      <c r="K23" s="73">
        <f t="shared" si="9"/>
        <v>-0.15791549908860897</v>
      </c>
      <c r="L23" s="5"/>
      <c r="M23" s="3"/>
      <c r="N23" s="5"/>
      <c r="O23" s="3"/>
      <c r="P23" s="4"/>
    </row>
    <row r="24" spans="2:16" x14ac:dyDescent="0.25">
      <c r="B24" s="70"/>
      <c r="F24" s="5"/>
      <c r="H24" s="5"/>
      <c r="K24" s="68"/>
      <c r="M24" s="5"/>
      <c r="O24" s="5"/>
    </row>
    <row r="25" spans="2:16" x14ac:dyDescent="0.25">
      <c r="B25" s="70"/>
      <c r="F25" s="5"/>
      <c r="H25" s="5"/>
      <c r="K25" s="68"/>
      <c r="M25" s="5"/>
      <c r="O25" s="5"/>
    </row>
    <row r="26" spans="2:16" ht="25.5" x14ac:dyDescent="0.25">
      <c r="B26" s="74"/>
      <c r="C26" s="19">
        <v>2022</v>
      </c>
      <c r="D26" s="20">
        <v>2023</v>
      </c>
      <c r="E26" s="20">
        <v>2024</v>
      </c>
      <c r="F26" s="20" t="s">
        <v>28</v>
      </c>
      <c r="G26" s="12" t="s">
        <v>5</v>
      </c>
      <c r="H26" s="10" t="s">
        <v>6</v>
      </c>
      <c r="I26" s="5"/>
      <c r="J26" s="4"/>
      <c r="K26" s="75"/>
      <c r="L26" s="5"/>
      <c r="M26" s="3"/>
      <c r="N26" s="5"/>
      <c r="O26" s="3"/>
      <c r="P26" s="5"/>
    </row>
    <row r="27" spans="2:16" x14ac:dyDescent="0.25">
      <c r="B27" s="72" t="s">
        <v>8</v>
      </c>
      <c r="C27" s="13">
        <v>244258</v>
      </c>
      <c r="D27" s="13">
        <v>288180</v>
      </c>
      <c r="E27" s="13">
        <v>314826</v>
      </c>
      <c r="F27" s="13">
        <f>SUM(C27:E27)</f>
        <v>847264</v>
      </c>
      <c r="G27" s="14">
        <f>+E27-C27</f>
        <v>70568</v>
      </c>
      <c r="H27" s="11">
        <f>+(E27-C27)/C27</f>
        <v>0.28890763045632079</v>
      </c>
      <c r="I27" s="5"/>
      <c r="J27" s="4"/>
      <c r="K27" s="75"/>
      <c r="L27" s="5"/>
      <c r="M27" s="3"/>
      <c r="N27" s="5"/>
      <c r="O27" s="3"/>
      <c r="P27" s="5"/>
    </row>
    <row r="28" spans="2:16" x14ac:dyDescent="0.25">
      <c r="B28" s="72" t="s">
        <v>9</v>
      </c>
      <c r="C28" s="13">
        <v>1205</v>
      </c>
      <c r="D28" s="13">
        <v>283</v>
      </c>
      <c r="E28" s="13">
        <v>47</v>
      </c>
      <c r="F28" s="13">
        <f>SUM(C28:E28)</f>
        <v>1535</v>
      </c>
      <c r="G28" s="14">
        <f>+E28-C28</f>
        <v>-1158</v>
      </c>
      <c r="H28" s="24">
        <f>+(E28-C28)/C28</f>
        <v>-0.96099585062240667</v>
      </c>
      <c r="I28" s="5"/>
      <c r="J28" s="4"/>
      <c r="K28" s="75"/>
      <c r="L28" s="5"/>
      <c r="M28" s="3"/>
      <c r="N28" s="5"/>
      <c r="O28" s="3"/>
      <c r="P28" s="5"/>
    </row>
    <row r="29" spans="2:16" x14ac:dyDescent="0.25">
      <c r="B29" s="74"/>
      <c r="C29" s="16"/>
      <c r="D29" s="16"/>
      <c r="E29" s="16"/>
      <c r="F29" s="16"/>
      <c r="G29" s="16"/>
      <c r="H29" s="9"/>
      <c r="I29" s="5"/>
      <c r="J29" s="4"/>
      <c r="K29" s="75"/>
      <c r="L29" s="5"/>
      <c r="M29" s="3"/>
      <c r="N29" s="5"/>
      <c r="O29" s="3"/>
      <c r="P29" s="5"/>
    </row>
    <row r="30" spans="2:16" ht="25.5" x14ac:dyDescent="0.25">
      <c r="B30" s="74"/>
      <c r="C30" s="17">
        <v>2019</v>
      </c>
      <c r="D30" s="18">
        <v>2020</v>
      </c>
      <c r="E30" s="18">
        <v>2021</v>
      </c>
      <c r="F30" s="18" t="s">
        <v>27</v>
      </c>
      <c r="G30" s="12" t="s">
        <v>5</v>
      </c>
      <c r="H30" s="10" t="s">
        <v>6</v>
      </c>
      <c r="I30" s="5"/>
      <c r="J30" s="4"/>
      <c r="K30" s="75"/>
      <c r="L30" s="5"/>
      <c r="M30" s="3"/>
      <c r="N30" s="5"/>
      <c r="O30" s="3"/>
      <c r="P30" s="5"/>
    </row>
    <row r="31" spans="2:16" x14ac:dyDescent="0.25">
      <c r="B31" s="72" t="s">
        <v>8</v>
      </c>
      <c r="C31" s="15">
        <v>116664</v>
      </c>
      <c r="D31" s="13">
        <v>157912</v>
      </c>
      <c r="E31" s="13">
        <v>202776</v>
      </c>
      <c r="F31" s="13">
        <f>SUM(C31:E31)</f>
        <v>477352</v>
      </c>
      <c r="G31" s="14">
        <f>+E31-C31</f>
        <v>86112</v>
      </c>
      <c r="H31" s="11">
        <f>+(E31-C31)/C31</f>
        <v>0.73811972845093599</v>
      </c>
      <c r="I31" s="5"/>
      <c r="J31" s="4"/>
      <c r="K31" s="75"/>
      <c r="L31" s="5"/>
      <c r="M31" s="3"/>
      <c r="N31" s="5"/>
      <c r="O31" s="3"/>
      <c r="P31" s="5"/>
    </row>
    <row r="32" spans="2:16" x14ac:dyDescent="0.25">
      <c r="B32" s="72" t="s">
        <v>9</v>
      </c>
      <c r="C32" s="15">
        <v>55161</v>
      </c>
      <c r="D32" s="13">
        <v>32376</v>
      </c>
      <c r="E32" s="13">
        <v>9912</v>
      </c>
      <c r="F32" s="13">
        <f>SUM(C32:E32)</f>
        <v>97449</v>
      </c>
      <c r="G32" s="14">
        <f>+E32-C32</f>
        <v>-45249</v>
      </c>
      <c r="H32" s="24">
        <f>+(E32-C32)/C32</f>
        <v>-0.8203078261815413</v>
      </c>
      <c r="I32" s="5"/>
      <c r="J32" s="4"/>
      <c r="K32" s="75"/>
      <c r="L32" s="5"/>
      <c r="M32" s="3"/>
      <c r="N32" s="5"/>
      <c r="O32" s="3"/>
      <c r="P32" s="5"/>
    </row>
    <row r="33" spans="2:16" x14ac:dyDescent="0.25">
      <c r="B33" s="74"/>
      <c r="C33" s="16"/>
      <c r="D33" s="16"/>
      <c r="E33" s="16"/>
      <c r="F33" s="16"/>
      <c r="G33" s="16"/>
      <c r="H33" s="9"/>
      <c r="I33" s="5"/>
      <c r="J33" s="4"/>
      <c r="K33" s="75"/>
      <c r="L33" s="5"/>
      <c r="M33" s="3"/>
      <c r="N33" s="5"/>
      <c r="O33" s="3"/>
      <c r="P33" s="5"/>
    </row>
    <row r="34" spans="2:16" ht="25.5" x14ac:dyDescent="0.25">
      <c r="B34" s="74"/>
      <c r="C34" s="17">
        <v>2016</v>
      </c>
      <c r="D34" s="17">
        <v>2017</v>
      </c>
      <c r="E34" s="17">
        <v>2018</v>
      </c>
      <c r="F34" s="17" t="s">
        <v>26</v>
      </c>
      <c r="G34" s="12" t="s">
        <v>5</v>
      </c>
      <c r="H34" s="10" t="s">
        <v>6</v>
      </c>
      <c r="I34" s="5"/>
      <c r="J34" s="4"/>
      <c r="K34" s="75"/>
      <c r="L34" s="5"/>
      <c r="M34" s="3"/>
      <c r="N34" s="5"/>
      <c r="O34" s="3"/>
      <c r="P34" s="5"/>
    </row>
    <row r="35" spans="2:16" x14ac:dyDescent="0.25">
      <c r="B35" s="72" t="s">
        <v>8</v>
      </c>
      <c r="C35" s="15">
        <v>58456</v>
      </c>
      <c r="D35" s="15">
        <v>75407</v>
      </c>
      <c r="E35" s="15">
        <v>90497</v>
      </c>
      <c r="F35" s="13">
        <f>SUM(C35:E35)</f>
        <v>224360</v>
      </c>
      <c r="G35" s="14">
        <f>+E35-C35</f>
        <v>32041</v>
      </c>
      <c r="H35" s="11">
        <f>+(E35-C35)/C35</f>
        <v>0.54812166415765706</v>
      </c>
      <c r="I35" s="5"/>
      <c r="J35" s="4"/>
      <c r="K35" s="75"/>
      <c r="L35" s="5"/>
      <c r="M35" s="3"/>
      <c r="N35" s="5"/>
      <c r="O35" s="3"/>
      <c r="P35" s="5"/>
    </row>
    <row r="36" spans="2:16" ht="15.75" thickBot="1" x14ac:dyDescent="0.3">
      <c r="B36" s="76" t="s">
        <v>9</v>
      </c>
      <c r="C36" s="77">
        <v>73514</v>
      </c>
      <c r="D36" s="77">
        <v>67512</v>
      </c>
      <c r="E36" s="77">
        <v>61905</v>
      </c>
      <c r="F36" s="78">
        <f>SUM(C36:E36)</f>
        <v>202931</v>
      </c>
      <c r="G36" s="79">
        <f>+E36-C36</f>
        <v>-11609</v>
      </c>
      <c r="H36" s="80">
        <f>+(E36-C36)/C36</f>
        <v>-0.15791549908860897</v>
      </c>
      <c r="I36" s="81"/>
      <c r="J36" s="82"/>
      <c r="K36" s="83"/>
      <c r="L36" s="5"/>
      <c r="M36" s="3"/>
      <c r="N36" s="5"/>
      <c r="O36" s="3"/>
      <c r="P36" s="5"/>
    </row>
    <row r="37" spans="2:16" x14ac:dyDescent="0.25">
      <c r="F37" s="5"/>
      <c r="H37" s="5"/>
      <c r="K37" s="5"/>
      <c r="M37" s="5"/>
      <c r="O37" s="5"/>
    </row>
    <row r="38" spans="2:16" x14ac:dyDescent="0.25">
      <c r="F38" s="5"/>
      <c r="H38" s="5"/>
      <c r="K38" s="5"/>
      <c r="M38" s="5"/>
      <c r="O38" s="5"/>
    </row>
    <row r="39" spans="2:16" x14ac:dyDescent="0.25">
      <c r="F39" s="5"/>
      <c r="H39" s="5"/>
      <c r="K39" s="5"/>
      <c r="M39" s="5"/>
      <c r="O39" s="5"/>
    </row>
  </sheetData>
  <mergeCells count="9">
    <mergeCell ref="C20:E20"/>
    <mergeCell ref="F20:H20"/>
    <mergeCell ref="I20:K20"/>
    <mergeCell ref="A1:P1"/>
    <mergeCell ref="C3:D3"/>
    <mergeCell ref="E3:F3"/>
    <mergeCell ref="G3:H3"/>
    <mergeCell ref="I3:P3"/>
    <mergeCell ref="B18:K18"/>
  </mergeCells>
  <pageMargins left="0.4" right="0.46" top="0.75" bottom="0.75" header="0.3" footer="0.3"/>
  <pageSetup paperSize="9" scale="82" fitToHeight="0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6"/>
  <sheetViews>
    <sheetView workbookViewId="0">
      <selection activeCell="A3" sqref="A3:F16"/>
    </sheetView>
  </sheetViews>
  <sheetFormatPr defaultRowHeight="12.75" x14ac:dyDescent="0.25"/>
  <cols>
    <col min="1" max="1" width="17.140625" style="8" customWidth="1"/>
    <col min="2" max="2" width="9.28515625" style="16" bestFit="1" customWidth="1"/>
    <col min="3" max="4" width="9.85546875" style="16" bestFit="1" customWidth="1"/>
    <col min="5" max="5" width="9.42578125" style="16" bestFit="1" customWidth="1"/>
    <col min="6" max="6" width="14.28515625" style="9" customWidth="1"/>
    <col min="7" max="16384" width="9.140625" style="8"/>
  </cols>
  <sheetData>
    <row r="3" spans="1:6" ht="25.5" x14ac:dyDescent="0.25">
      <c r="B3" s="19">
        <v>2018</v>
      </c>
      <c r="C3" s="20">
        <v>2019</v>
      </c>
      <c r="D3" s="20">
        <v>2020</v>
      </c>
      <c r="E3" s="12" t="s">
        <v>5</v>
      </c>
      <c r="F3" s="10" t="s">
        <v>6</v>
      </c>
    </row>
    <row r="4" spans="1:6" ht="25.5" x14ac:dyDescent="0.25">
      <c r="A4" s="7" t="s">
        <v>3</v>
      </c>
      <c r="B4" s="13">
        <v>90497</v>
      </c>
      <c r="C4" s="13">
        <v>116664</v>
      </c>
      <c r="D4" s="13">
        <v>158863</v>
      </c>
      <c r="E4" s="14">
        <f>+D4-B4</f>
        <v>68366</v>
      </c>
      <c r="F4" s="11">
        <f>+(D4-B4)/B4</f>
        <v>0.75545045692122392</v>
      </c>
    </row>
    <row r="5" spans="1:6" ht="25.5" x14ac:dyDescent="0.25">
      <c r="A5" s="7" t="s">
        <v>4</v>
      </c>
      <c r="B5" s="13">
        <v>61905</v>
      </c>
      <c r="C5" s="13">
        <v>55161</v>
      </c>
      <c r="D5" s="13">
        <v>32251</v>
      </c>
      <c r="E5" s="14">
        <f>+D5-B5</f>
        <v>-29654</v>
      </c>
      <c r="F5" s="11">
        <f>+(D5-B5)/B5</f>
        <v>-0.479024311444956</v>
      </c>
    </row>
    <row r="9" spans="1:6" ht="25.5" x14ac:dyDescent="0.25">
      <c r="B9" s="17">
        <v>2015</v>
      </c>
      <c r="C9" s="18">
        <v>2016</v>
      </c>
      <c r="D9" s="18">
        <v>2017</v>
      </c>
      <c r="E9" s="12" t="s">
        <v>5</v>
      </c>
      <c r="F9" s="10" t="s">
        <v>6</v>
      </c>
    </row>
    <row r="10" spans="1:6" ht="25.5" x14ac:dyDescent="0.25">
      <c r="A10" s="7" t="s">
        <v>3</v>
      </c>
      <c r="B10" s="15">
        <v>43007</v>
      </c>
      <c r="C10" s="13">
        <v>58456</v>
      </c>
      <c r="D10" s="13">
        <v>75407</v>
      </c>
      <c r="E10" s="14">
        <f>+D10-B10</f>
        <v>32400</v>
      </c>
      <c r="F10" s="11">
        <f>+(D10-B10)/B10</f>
        <v>0.75336573116004368</v>
      </c>
    </row>
    <row r="11" spans="1:6" ht="25.5" x14ac:dyDescent="0.25">
      <c r="A11" s="7" t="s">
        <v>4</v>
      </c>
      <c r="B11" s="15">
        <v>86979</v>
      </c>
      <c r="C11" s="13">
        <v>73514</v>
      </c>
      <c r="D11" s="13">
        <v>67512</v>
      </c>
      <c r="E11" s="14">
        <f>+D11-B11</f>
        <v>-19467</v>
      </c>
      <c r="F11" s="11">
        <f>+(D11-B11)/B11</f>
        <v>-0.22381264443141449</v>
      </c>
    </row>
    <row r="14" spans="1:6" ht="25.5" x14ac:dyDescent="0.25">
      <c r="B14" s="17">
        <v>2012</v>
      </c>
      <c r="C14" s="17">
        <v>2013</v>
      </c>
      <c r="D14" s="17">
        <v>2014</v>
      </c>
      <c r="E14" s="12" t="s">
        <v>5</v>
      </c>
      <c r="F14" s="10" t="s">
        <v>6</v>
      </c>
    </row>
    <row r="15" spans="1:6" ht="25.5" x14ac:dyDescent="0.25">
      <c r="A15" s="7" t="s">
        <v>3</v>
      </c>
      <c r="B15" s="15">
        <v>13940</v>
      </c>
      <c r="C15" s="15">
        <v>22665</v>
      </c>
      <c r="D15" s="15">
        <v>30728</v>
      </c>
      <c r="E15" s="14">
        <f>+D15-B15</f>
        <v>16788</v>
      </c>
      <c r="F15" s="11">
        <f>+(D15-B15)/B15</f>
        <v>1.2043041606886657</v>
      </c>
    </row>
    <row r="16" spans="1:6" ht="25.5" x14ac:dyDescent="0.25">
      <c r="A16" s="7" t="s">
        <v>4</v>
      </c>
      <c r="B16" s="15">
        <v>75760</v>
      </c>
      <c r="C16" s="15">
        <v>81463</v>
      </c>
      <c r="D16" s="15">
        <v>92587</v>
      </c>
      <c r="E16" s="14">
        <f>+D16-B16</f>
        <v>16827</v>
      </c>
      <c r="F16" s="11">
        <f>+(D16-B16)/B16</f>
        <v>0.22210929250263992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Table</vt:lpstr>
      <vt:lpstr>Sheet1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2020-08-24T09:06:44Z</cp:lastPrinted>
  <dcterms:created xsi:type="dcterms:W3CDTF">2020-08-14T10:09:25Z</dcterms:created>
  <dcterms:modified xsi:type="dcterms:W3CDTF">2024-10-20T07:42:43Z</dcterms:modified>
</cp:coreProperties>
</file>