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2. Global Public Institutional Data\SM - Copy\"/>
    </mc:Choice>
  </mc:AlternateContent>
  <xr:revisionPtr revIDLastSave="0" documentId="13_ncr:1_{C5EF5E5D-AA57-4326-80DB-979C23024059}" xr6:coauthVersionLast="47" xr6:coauthVersionMax="47" xr10:uidLastSave="{00000000-0000-0000-0000-000000000000}"/>
  <bookViews>
    <workbookView xWindow="-120" yWindow="-120" windowWidth="29040" windowHeight="15840" tabRatio="523" activeTab="1" xr2:uid="{00000000-000D-0000-FFFF-FFFF00000000}"/>
  </bookViews>
  <sheets>
    <sheet name="Data" sheetId="1" r:id="rId1"/>
    <sheet name="Chart1" sheetId="2" r:id="rId2"/>
    <sheet name="Char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C63" i="1"/>
  <c r="B63" i="1"/>
  <c r="D60" i="1"/>
  <c r="C60" i="1"/>
  <c r="B60" i="1"/>
  <c r="D57" i="1"/>
  <c r="C57" i="1"/>
  <c r="B57" i="1"/>
  <c r="D54" i="1"/>
  <c r="C54" i="1"/>
  <c r="B54" i="1"/>
  <c r="D51" i="1"/>
  <c r="C51" i="1"/>
  <c r="B51" i="1"/>
  <c r="D48" i="1"/>
  <c r="C48" i="1"/>
  <c r="B48" i="1"/>
  <c r="D45" i="1"/>
  <c r="C45" i="1"/>
  <c r="B45" i="1"/>
  <c r="D42" i="1"/>
  <c r="C42" i="1"/>
  <c r="B42" i="1"/>
  <c r="G42" i="1" l="1"/>
  <c r="G45" i="1"/>
  <c r="G48" i="1"/>
  <c r="D33" i="1"/>
  <c r="C6" i="1"/>
  <c r="D32" i="1"/>
  <c r="E42" i="1"/>
  <c r="B32" i="1" s="1"/>
  <c r="F42" i="1" l="1"/>
  <c r="C32" i="1" s="1"/>
  <c r="E45" i="1"/>
  <c r="B33" i="1" s="1"/>
  <c r="F45" i="1"/>
  <c r="C33" i="1" s="1"/>
  <c r="E48" i="1"/>
  <c r="B34" i="1" s="1"/>
  <c r="F48" i="1"/>
  <c r="C34" i="1" s="1"/>
  <c r="D34" i="1"/>
  <c r="E51" i="1"/>
  <c r="B35" i="1" s="1"/>
  <c r="F51" i="1"/>
  <c r="C35" i="1" s="1"/>
  <c r="G51" i="1"/>
  <c r="D35" i="1" s="1"/>
  <c r="E54" i="1"/>
  <c r="B36" i="1" s="1"/>
  <c r="F54" i="1"/>
  <c r="C36" i="1" s="1"/>
  <c r="G54" i="1"/>
  <c r="D36" i="1" s="1"/>
  <c r="E57" i="1"/>
  <c r="B37" i="1" s="1"/>
  <c r="F57" i="1"/>
  <c r="C37" i="1" s="1"/>
  <c r="G57" i="1"/>
  <c r="D37" i="1" s="1"/>
  <c r="E60" i="1"/>
  <c r="B38" i="1" s="1"/>
  <c r="F60" i="1"/>
  <c r="C38" i="1" s="1"/>
  <c r="G60" i="1"/>
  <c r="D38" i="1" s="1"/>
  <c r="E63" i="1"/>
  <c r="B39" i="1" s="1"/>
  <c r="F63" i="1"/>
  <c r="C39" i="1" s="1"/>
  <c r="G63" i="1"/>
  <c r="D39" i="1" s="1"/>
  <c r="C28" i="1" l="1"/>
  <c r="C26" i="1"/>
  <c r="C25" i="1"/>
  <c r="C27" i="1"/>
  <c r="C13" i="1"/>
  <c r="C12" i="1"/>
  <c r="C11" i="1"/>
  <c r="C10" i="1"/>
  <c r="C9" i="1"/>
  <c r="C8" i="1"/>
  <c r="C7" i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<sst xmlns="http://schemas.openxmlformats.org/spreadsheetml/2006/main" count="51" uniqueCount="30">
  <si>
    <t>% Increase/ Decrease</t>
  </si>
  <si>
    <t>Total</t>
  </si>
  <si>
    <t>Variation in 3yr Period</t>
  </si>
  <si>
    <t>% Increase / Decrease</t>
  </si>
  <si>
    <t>Data Used in Chart 1</t>
  </si>
  <si>
    <t>Data Used in Chart 2</t>
  </si>
  <si>
    <t>African Applicants</t>
  </si>
  <si>
    <t>2022</t>
  </si>
  <si>
    <t>2023</t>
  </si>
  <si>
    <t>2024</t>
  </si>
  <si>
    <t>2001 - 2003 Entry</t>
  </si>
  <si>
    <t>2004 - 2006 Entry</t>
  </si>
  <si>
    <t>2007 - 2009 Entry</t>
  </si>
  <si>
    <t>2010 - 2012 Entry</t>
  </si>
  <si>
    <t>2013 - 2015 Entry</t>
  </si>
  <si>
    <t>2016 - 2018 Entry</t>
  </si>
  <si>
    <t>2019 - 2021 Entry</t>
  </si>
  <si>
    <t>2022 - 2024 Entry</t>
  </si>
  <si>
    <t>2001 - 2003</t>
  </si>
  <si>
    <t>Variation</t>
  </si>
  <si>
    <t>Applicants</t>
  </si>
  <si>
    <t>2004 - 2006</t>
  </si>
  <si>
    <t>2007 - 2009</t>
  </si>
  <si>
    <t>2010- 2012</t>
  </si>
  <si>
    <t>2013- 2015</t>
  </si>
  <si>
    <t>2016 - 2018</t>
  </si>
  <si>
    <t>2019 - 2021</t>
  </si>
  <si>
    <t>2022 - 2024</t>
  </si>
  <si>
    <t>% Increase/Decrease</t>
  </si>
  <si>
    <t>Other Applicants  Increase/Decrease (2001 - 2024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</si>
</sst>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77F3"/>
      <color rgb="FF008FFA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Other Applicants Increase/Decrease (2018 - 2024 Entry)</a:t>
            </a:r>
          </a:p>
        </c:rich>
      </c:tx>
      <c:layout>
        <c:manualLayout>
          <c:xMode val="edge"/>
          <c:yMode val="edge"/>
          <c:x val="0.13837498229203304"/>
          <c:y val="2.50712243213249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66478697383102E-2"/>
          <c:y val="0.11633809055118111"/>
          <c:w val="0.8563821667441418"/>
          <c:h val="0.79179051837270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African Applicants</c:v>
                </c:pt>
              </c:strCache>
            </c:strRef>
          </c:tx>
          <c:spPr>
            <a:solidFill>
              <a:srgbClr val="8977F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Data!$B$5:$B$28</c15:sqref>
                  </c15:fullRef>
                </c:ext>
              </c:extLst>
              <c:f>Data!$B$22:$B$28</c:f>
              <c:numCache>
                <c:formatCode>#,##0;[Red]#,##0</c:formatCode>
                <c:ptCount val="7"/>
                <c:pt idx="0">
                  <c:v>140</c:v>
                </c:pt>
                <c:pt idx="1">
                  <c:v>221</c:v>
                </c:pt>
                <c:pt idx="2">
                  <c:v>219</c:v>
                </c:pt>
                <c:pt idx="3">
                  <c:v>306</c:v>
                </c:pt>
                <c:pt idx="4">
                  <c:v>374</c:v>
                </c:pt>
                <c:pt idx="5">
                  <c:v>426</c:v>
                </c:pt>
                <c:pt idx="6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9-41AC-B698-3371AC7D2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75"/>
        <c:axId val="80180736"/>
        <c:axId val="80273408"/>
      </c:barChart>
      <c:lineChart>
        <c:grouping val="standard"/>
        <c:varyColors val="0"/>
        <c:ser>
          <c:idx val="1"/>
          <c:order val="1"/>
          <c:tx>
            <c:strRef>
              <c:f>Data!$C$4</c:f>
              <c:strCache>
                <c:ptCount val="1"/>
                <c:pt idx="0">
                  <c:v>% Increase/ Decrease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4.376579787013634E-2"/>
                  <c:y val="3.3559510400537194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8-4773-BB4F-A3995A97C0B7}"/>
                </c:ext>
              </c:extLst>
            </c:dLbl>
            <c:dLbl>
              <c:idx val="1"/>
              <c:layout>
                <c:manualLayout>
                  <c:x val="-3.4184801648440649E-2"/>
                  <c:y val="-5.430901991639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8-4773-BB4F-A3995A97C0B7}"/>
                </c:ext>
              </c:extLst>
            </c:dLbl>
            <c:dLbl>
              <c:idx val="2"/>
              <c:layout>
                <c:manualLayout>
                  <c:x val="-4.1001463211714682E-2"/>
                  <c:y val="4.390444649056504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8-4773-BB4F-A3995A97C0B7}"/>
                </c:ext>
              </c:extLst>
            </c:dLbl>
            <c:dLbl>
              <c:idx val="3"/>
              <c:layout>
                <c:manualLayout>
                  <c:x val="-5.4658787530788525E-2"/>
                  <c:y val="-4.178534414120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8-4773-BB4F-A3995A97C0B7}"/>
                </c:ext>
              </c:extLst>
            </c:dLbl>
            <c:dLbl>
              <c:idx val="4"/>
              <c:layout>
                <c:manualLayout>
                  <c:x val="-3.1467663232443259E-2"/>
                  <c:y val="-4.8053179949206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8-4773-BB4F-A3995A97C0B7}"/>
                </c:ext>
              </c:extLst>
            </c:dLbl>
            <c:dLbl>
              <c:idx val="5"/>
              <c:layout>
                <c:manualLayout>
                  <c:x val="2.5830879847198161E-6"/>
                  <c:y val="-7.7252260823393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8-4773-BB4F-A3995A97C0B7}"/>
                </c:ext>
              </c:extLst>
            </c:dLbl>
            <c:dLbl>
              <c:idx val="6"/>
              <c:layout>
                <c:manualLayout>
                  <c:x val="-2.0537702052640106E-2"/>
                  <c:y val="-4.8199158388691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8-4773-BB4F-A3995A97C0B7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Data!$C$5:$C$28</c15:sqref>
                  </c15:fullRef>
                </c:ext>
              </c:extLst>
              <c:f>Data!$C$22:$C$28</c:f>
              <c:numCache>
                <c:formatCode>0.00%</c:formatCode>
                <c:ptCount val="7"/>
                <c:pt idx="0">
                  <c:v>-0.10828025477707007</c:v>
                </c:pt>
                <c:pt idx="1">
                  <c:v>0.57857142857142863</c:v>
                </c:pt>
                <c:pt idx="2">
                  <c:v>-9.0497737556561094E-3</c:v>
                </c:pt>
                <c:pt idx="3">
                  <c:v>0.39726027397260272</c:v>
                </c:pt>
                <c:pt idx="4">
                  <c:v>0.22222222222222221</c:v>
                </c:pt>
                <c:pt idx="5">
                  <c:v>0.13903743315508021</c:v>
                </c:pt>
                <c:pt idx="6">
                  <c:v>6.8075117370892016E-2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02-40C3-BD37-B5E5EB22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28064"/>
        <c:axId val="1242024464"/>
      </c:lineChart>
      <c:catAx>
        <c:axId val="801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0273408"/>
        <c:crosses val="autoZero"/>
        <c:auto val="1"/>
        <c:lblAlgn val="ctr"/>
        <c:lblOffset val="100"/>
        <c:noMultiLvlLbl val="0"/>
      </c:catAx>
      <c:valAx>
        <c:axId val="8027340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0180736"/>
        <c:crosses val="autoZero"/>
        <c:crossBetween val="between"/>
      </c:valAx>
      <c:valAx>
        <c:axId val="12420244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42028064"/>
        <c:crosses val="max"/>
        <c:crossBetween val="between"/>
      </c:valAx>
      <c:catAx>
        <c:axId val="124202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024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9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Other Applicants Increase/Decrease (2001 - 2024 Entry)</a:t>
            </a:r>
            <a:endParaRPr lang="en-ZA" sz="160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0262490944106556"/>
          <c:y val="2.29531371532917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34272946969341E-2"/>
          <c:y val="0.11265964917353921"/>
          <c:w val="0.86067383489089511"/>
          <c:h val="0.79631382804107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Data!$B$32:$B$39</c:f>
              <c:numCache>
                <c:formatCode>#,##0;[Red]#,##0</c:formatCode>
                <c:ptCount val="8"/>
                <c:pt idx="0">
                  <c:v>71</c:v>
                </c:pt>
                <c:pt idx="1">
                  <c:v>134</c:v>
                </c:pt>
                <c:pt idx="2">
                  <c:v>126</c:v>
                </c:pt>
                <c:pt idx="3">
                  <c:v>167</c:v>
                </c:pt>
                <c:pt idx="4">
                  <c:v>350</c:v>
                </c:pt>
                <c:pt idx="5">
                  <c:v>416</c:v>
                </c:pt>
                <c:pt idx="6">
                  <c:v>746</c:v>
                </c:pt>
                <c:pt idx="7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1A-4EE5-953A-2BE0C703C369}"/>
            </c:ext>
          </c:extLst>
        </c:ser>
        <c:ser>
          <c:idx val="1"/>
          <c:order val="1"/>
          <c:tx>
            <c:strRef>
              <c:f>Data!$C$31</c:f>
              <c:strCache>
                <c:ptCount val="1"/>
                <c:pt idx="0">
                  <c:v>Variation in 3yr Period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2.3678306527517153E-6"/>
                  <c:y val="-2.200156407974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6-416F-9FD8-CE0A111E8D8E}"/>
                </c:ext>
              </c:extLst>
            </c:dLbl>
            <c:dLbl>
              <c:idx val="2"/>
              <c:layout>
                <c:manualLayout>
                  <c:x val="1.3669916872999287E-3"/>
                  <c:y val="2.0928586267300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C6-416F-9FD8-CE0A111E8D8E}"/>
                </c:ext>
              </c:extLst>
            </c:dLbl>
            <c:dLbl>
              <c:idx val="3"/>
              <c:layout>
                <c:manualLayout>
                  <c:x val="-1.3680679739603205E-3"/>
                  <c:y val="1.9319531408694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6-416F-9FD8-CE0A111E8D8E}"/>
                </c:ext>
              </c:extLst>
            </c:dLbl>
            <c:dLbl>
              <c:idx val="4"/>
              <c:layout>
                <c:manualLayout>
                  <c:x val="1.3668840586339448E-3"/>
                  <c:y val="4.18449814770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3-4736-BA70-8EC0CF336C66}"/>
                </c:ext>
              </c:extLst>
            </c:dLbl>
            <c:dLbl>
              <c:idx val="5"/>
              <c:layout>
                <c:manualLayout>
                  <c:x val="-1.3681756026263548E-3"/>
                  <c:y val="-3.26193162694770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1-4EC2-8B03-CF63F29DBE7E}"/>
                </c:ext>
              </c:extLst>
            </c:dLbl>
            <c:dLbl>
              <c:idx val="6"/>
              <c:layout>
                <c:manualLayout>
                  <c:x val="0"/>
                  <c:y val="2.053698972804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1-4EC2-8B03-CF63F29DBE7E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Data!$C$32:$C$39</c:f>
              <c:numCache>
                <c:formatCode>#,##0</c:formatCode>
                <c:ptCount val="8"/>
                <c:pt idx="0">
                  <c:v>22</c:v>
                </c:pt>
                <c:pt idx="1">
                  <c:v>18</c:v>
                </c:pt>
                <c:pt idx="2">
                  <c:v>-30</c:v>
                </c:pt>
                <c:pt idx="3">
                  <c:v>8</c:v>
                </c:pt>
                <c:pt idx="4">
                  <c:v>29</c:v>
                </c:pt>
                <c:pt idx="5">
                  <c:v>21</c:v>
                </c:pt>
                <c:pt idx="6">
                  <c:v>85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91A-4EE5-953A-2BE0C703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105841792"/>
        <c:axId val="105843328"/>
      </c:barChart>
      <c:lineChart>
        <c:grouping val="standard"/>
        <c:varyColors val="0"/>
        <c:ser>
          <c:idx val="2"/>
          <c:order val="2"/>
          <c:tx>
            <c:strRef>
              <c:f>Data!$D$31</c:f>
              <c:strCache>
                <c:ptCount val="1"/>
                <c:pt idx="0">
                  <c:v>% Increase/Decrease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1006737016350422E-2"/>
                  <c:y val="-3.968551684235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C6-416F-9FD8-CE0A111E8D8E}"/>
                </c:ext>
              </c:extLst>
            </c:dLbl>
            <c:dLbl>
              <c:idx val="1"/>
              <c:layout>
                <c:manualLayout>
                  <c:x val="1.3660230293056712E-3"/>
                  <c:y val="-4.197381130186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C6-416F-9FD8-CE0A111E8D8E}"/>
                </c:ext>
              </c:extLst>
            </c:dLbl>
            <c:dLbl>
              <c:idx val="2"/>
              <c:layout>
                <c:manualLayout>
                  <c:x val="-5.0575786456116295E-2"/>
                  <c:y val="5.0079546650811699E-2"/>
                </c:manualLayout>
              </c:layout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C6-416F-9FD8-CE0A111E8D8E}"/>
                </c:ext>
              </c:extLst>
            </c:dLbl>
            <c:dLbl>
              <c:idx val="3"/>
              <c:layout>
                <c:manualLayout>
                  <c:x val="-3.1438979120576985E-2"/>
                  <c:y val="-3.5685861486851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C6-416F-9FD8-CE0A111E8D8E}"/>
                </c:ext>
              </c:extLst>
            </c:dLbl>
            <c:dLbl>
              <c:idx val="4"/>
              <c:layout>
                <c:manualLayout>
                  <c:x val="-2.0504121908837544E-2"/>
                  <c:y val="-5.86893987057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C6-416F-9FD8-CE0A111E8D8E}"/>
                </c:ext>
              </c:extLst>
            </c:dLbl>
            <c:dLbl>
              <c:idx val="5"/>
              <c:layout>
                <c:manualLayout>
                  <c:x val="-8.2020577524660084E-3"/>
                  <c:y val="-4.821134944628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C6-416F-9FD8-CE0A111E8D8E}"/>
                </c:ext>
              </c:extLst>
            </c:dLbl>
            <c:dLbl>
              <c:idx val="6"/>
              <c:layout>
                <c:manualLayout>
                  <c:x val="-5.4679667491999151E-3"/>
                  <c:y val="-2.5191008337200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1A-4EE5-953A-2BE0C703C369}"/>
                </c:ext>
              </c:extLst>
            </c:dLbl>
            <c:dLbl>
              <c:idx val="7"/>
              <c:layout>
                <c:manualLayout>
                  <c:x val="-2.7343062605982606E-3"/>
                  <c:y val="-2.1006510189500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6-4698-98BE-B89295D4E385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Data!$D$32:$D$39</c:f>
              <c:numCache>
                <c:formatCode>0.00%</c:formatCode>
                <c:ptCount val="8"/>
                <c:pt idx="0">
                  <c:v>2.2000000000000002</c:v>
                </c:pt>
                <c:pt idx="1">
                  <c:v>0.5</c:v>
                </c:pt>
                <c:pt idx="2">
                  <c:v>-0.56603773584905659</c:v>
                </c:pt>
                <c:pt idx="3">
                  <c:v>0.16</c:v>
                </c:pt>
                <c:pt idx="4">
                  <c:v>0.29896907216494845</c:v>
                </c:pt>
                <c:pt idx="5">
                  <c:v>0.17647058823529413</c:v>
                </c:pt>
                <c:pt idx="6">
                  <c:v>0.38461538461538464</c:v>
                </c:pt>
                <c:pt idx="7">
                  <c:v>0.21657754010695188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1A-4EE5-953A-2BE0C703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8032"/>
        <c:axId val="105880192"/>
      </c:lineChart>
      <c:catAx>
        <c:axId val="10584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9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5843328"/>
        <c:crosses val="autoZero"/>
        <c:auto val="1"/>
        <c:lblAlgn val="ctr"/>
        <c:lblOffset val="100"/>
        <c:noMultiLvlLbl val="0"/>
      </c:catAx>
      <c:valAx>
        <c:axId val="10584332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5841792"/>
        <c:crosses val="autoZero"/>
        <c:crossBetween val="between"/>
      </c:valAx>
      <c:valAx>
        <c:axId val="1058801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1148032"/>
        <c:crosses val="max"/>
        <c:crossBetween val="between"/>
      </c:valAx>
      <c:catAx>
        <c:axId val="1111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8801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3470185001234001"/>
          <c:y val="0.11959635996433966"/>
          <c:w val="0.52645160415378001"/>
          <c:h val="3.7454032112046801E-2"/>
        </c:manualLayout>
      </c:layout>
      <c:overlay val="0"/>
      <c:txPr>
        <a:bodyPr/>
        <a:lstStyle/>
        <a:p>
          <a:pPr>
            <a:defRPr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3"/>
  <sheetViews>
    <sheetView zoomScaleNormal="100" workbookViewId="0">
      <selection activeCell="B5" sqref="B5:B7"/>
    </sheetView>
  </sheetViews>
  <sheetFormatPr defaultRowHeight="12.75" x14ac:dyDescent="0.25"/>
  <cols>
    <col min="1" max="1" width="15.140625" style="3" bestFit="1" customWidth="1"/>
    <col min="2" max="2" width="15.140625" style="1" bestFit="1" customWidth="1"/>
    <col min="3" max="3" width="19" style="6" bestFit="1" customWidth="1"/>
    <col min="4" max="4" width="24.85546875" style="1" customWidth="1"/>
    <col min="5" max="5" width="10.5703125" style="1" bestFit="1" customWidth="1"/>
    <col min="6" max="6" width="15.5703125" style="1" customWidth="1"/>
    <col min="7" max="7" width="11.140625" style="1" customWidth="1"/>
    <col min="8" max="9" width="12.28515625" style="1" customWidth="1"/>
    <col min="10" max="10" width="10.28515625" style="2" customWidth="1"/>
    <col min="11" max="23" width="9.140625" style="2"/>
    <col min="24" max="16384" width="9.140625" style="3"/>
  </cols>
  <sheetData>
    <row r="1" spans="1:23" ht="42" customHeight="1" x14ac:dyDescent="0.25">
      <c r="A1" s="34" t="s">
        <v>29</v>
      </c>
      <c r="B1" s="35"/>
      <c r="C1" s="35"/>
      <c r="D1" s="36"/>
      <c r="I1" s="2"/>
    </row>
    <row r="2" spans="1:23" x14ac:dyDescent="0.25">
      <c r="I2" s="2"/>
    </row>
    <row r="3" spans="1:23" ht="18.75" x14ac:dyDescent="0.25">
      <c r="A3" s="33" t="s">
        <v>4</v>
      </c>
      <c r="B3" s="33"/>
      <c r="C3" s="33"/>
    </row>
    <row r="4" spans="1:23" s="5" customFormat="1" ht="32.25" customHeight="1" x14ac:dyDescent="0.25">
      <c r="A4" s="24"/>
      <c r="B4" s="25" t="s">
        <v>6</v>
      </c>
      <c r="C4" s="26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3" x14ac:dyDescent="0.25">
      <c r="A5" s="15">
        <v>2001</v>
      </c>
      <c r="B5" s="13">
        <v>10</v>
      </c>
      <c r="C5" s="16">
        <v>0</v>
      </c>
      <c r="D5" s="2"/>
      <c r="E5" s="2"/>
      <c r="F5" s="2"/>
      <c r="G5" s="2"/>
      <c r="H5" s="2"/>
      <c r="I5" s="2"/>
      <c r="R5" s="3"/>
      <c r="S5" s="3"/>
      <c r="T5" s="3"/>
      <c r="U5" s="3"/>
      <c r="V5" s="3"/>
      <c r="W5" s="3"/>
    </row>
    <row r="6" spans="1:23" x14ac:dyDescent="0.25">
      <c r="A6" s="15">
        <v>2002</v>
      </c>
      <c r="B6" s="13">
        <v>29</v>
      </c>
      <c r="C6" s="16">
        <f t="shared" ref="C6:C13" si="0">+(B6-B5)/B5</f>
        <v>1.9</v>
      </c>
      <c r="D6" s="2"/>
      <c r="E6" s="2"/>
      <c r="F6" s="2"/>
      <c r="G6" s="2"/>
      <c r="H6" s="2"/>
      <c r="I6" s="2"/>
      <c r="R6" s="3"/>
      <c r="S6" s="3"/>
      <c r="T6" s="3"/>
      <c r="U6" s="3"/>
      <c r="V6" s="3"/>
      <c r="W6" s="3"/>
    </row>
    <row r="7" spans="1:23" x14ac:dyDescent="0.25">
      <c r="A7" s="15">
        <v>2003</v>
      </c>
      <c r="B7" s="13">
        <v>32</v>
      </c>
      <c r="C7" s="16">
        <f t="shared" si="0"/>
        <v>0.10344827586206896</v>
      </c>
      <c r="D7" s="2"/>
      <c r="E7" s="2"/>
      <c r="F7" s="2"/>
      <c r="G7" s="2"/>
      <c r="H7" s="2"/>
      <c r="I7" s="2"/>
      <c r="R7" s="3"/>
      <c r="S7" s="3"/>
      <c r="T7" s="3"/>
      <c r="U7" s="3"/>
      <c r="V7" s="3"/>
      <c r="W7" s="3"/>
    </row>
    <row r="8" spans="1:23" x14ac:dyDescent="0.25">
      <c r="A8" s="15">
        <v>2004</v>
      </c>
      <c r="B8" s="13">
        <v>36</v>
      </c>
      <c r="C8" s="16">
        <f t="shared" si="0"/>
        <v>0.125</v>
      </c>
      <c r="D8" s="2"/>
      <c r="E8" s="2"/>
      <c r="F8" s="2"/>
      <c r="G8" s="2"/>
      <c r="H8" s="2"/>
      <c r="I8" s="2"/>
      <c r="R8" s="3"/>
      <c r="S8" s="3"/>
      <c r="T8" s="3"/>
      <c r="U8" s="3"/>
      <c r="V8" s="3"/>
      <c r="W8" s="3"/>
    </row>
    <row r="9" spans="1:23" x14ac:dyDescent="0.25">
      <c r="A9" s="15">
        <v>2005</v>
      </c>
      <c r="B9" s="13">
        <v>44</v>
      </c>
      <c r="C9" s="16">
        <f t="shared" si="0"/>
        <v>0.22222222222222221</v>
      </c>
      <c r="D9" s="2"/>
      <c r="E9" s="2"/>
      <c r="F9" s="2"/>
      <c r="G9" s="2"/>
      <c r="H9" s="2"/>
      <c r="I9" s="2"/>
      <c r="R9" s="3"/>
      <c r="S9" s="3"/>
      <c r="T9" s="3"/>
      <c r="U9" s="3"/>
      <c r="V9" s="3"/>
      <c r="W9" s="3"/>
    </row>
    <row r="10" spans="1:23" x14ac:dyDescent="0.25">
      <c r="A10" s="15">
        <v>2006</v>
      </c>
      <c r="B10" s="13">
        <v>54</v>
      </c>
      <c r="C10" s="16">
        <f t="shared" si="0"/>
        <v>0.22727272727272727</v>
      </c>
      <c r="D10" s="2"/>
      <c r="E10" s="2"/>
      <c r="F10" s="2"/>
      <c r="G10" s="2"/>
      <c r="H10" s="2"/>
      <c r="I10" s="2"/>
      <c r="R10" s="3"/>
      <c r="S10" s="3"/>
      <c r="T10" s="3"/>
      <c r="U10" s="3"/>
      <c r="V10" s="3"/>
      <c r="W10" s="3"/>
    </row>
    <row r="11" spans="1:23" x14ac:dyDescent="0.25">
      <c r="A11" s="15">
        <v>2007</v>
      </c>
      <c r="B11" s="13">
        <v>53</v>
      </c>
      <c r="C11" s="16">
        <f t="shared" si="0"/>
        <v>-1.8518518518518517E-2</v>
      </c>
      <c r="D11" s="2"/>
      <c r="E11" s="2"/>
      <c r="F11" s="2"/>
      <c r="G11" s="2"/>
      <c r="H11" s="2"/>
      <c r="I11" s="2"/>
      <c r="R11" s="3"/>
      <c r="S11" s="3"/>
      <c r="T11" s="3"/>
      <c r="U11" s="3"/>
      <c r="V11" s="3"/>
      <c r="W11" s="3"/>
    </row>
    <row r="12" spans="1:23" x14ac:dyDescent="0.25">
      <c r="A12" s="15">
        <v>2008</v>
      </c>
      <c r="B12" s="13">
        <v>50</v>
      </c>
      <c r="C12" s="16">
        <f t="shared" si="0"/>
        <v>-5.6603773584905662E-2</v>
      </c>
      <c r="D12" s="2"/>
      <c r="E12" s="2"/>
      <c r="F12" s="2"/>
      <c r="G12" s="2"/>
      <c r="H12" s="2"/>
      <c r="I12" s="2"/>
      <c r="R12" s="3"/>
      <c r="S12" s="3"/>
      <c r="T12" s="3"/>
      <c r="U12" s="3"/>
      <c r="V12" s="3"/>
      <c r="W12" s="3"/>
    </row>
    <row r="13" spans="1:23" x14ac:dyDescent="0.25">
      <c r="A13" s="15">
        <v>2009</v>
      </c>
      <c r="B13" s="13">
        <v>23</v>
      </c>
      <c r="C13" s="16">
        <f t="shared" si="0"/>
        <v>-0.54</v>
      </c>
      <c r="D13" s="2"/>
      <c r="E13" s="2"/>
      <c r="F13" s="2"/>
      <c r="G13" s="2"/>
      <c r="H13" s="2"/>
      <c r="I13" s="2"/>
      <c r="R13" s="3"/>
      <c r="S13" s="3"/>
      <c r="T13" s="3"/>
      <c r="U13" s="3"/>
      <c r="V13" s="3"/>
      <c r="W13" s="3"/>
    </row>
    <row r="14" spans="1:23" x14ac:dyDescent="0.25">
      <c r="A14" s="15">
        <v>2010</v>
      </c>
      <c r="B14" s="13">
        <v>50</v>
      </c>
      <c r="C14" s="16">
        <f t="shared" ref="C14:C24" si="1">+(B14-B13)/B13</f>
        <v>1.173913043478261</v>
      </c>
      <c r="D14" s="2"/>
      <c r="E14" s="2"/>
      <c r="F14" s="2"/>
      <c r="G14" s="2"/>
      <c r="H14" s="2"/>
      <c r="I14" s="2"/>
      <c r="R14" s="3"/>
      <c r="S14" s="3"/>
      <c r="T14" s="3"/>
      <c r="U14" s="3"/>
      <c r="V14" s="3"/>
      <c r="W14" s="3"/>
    </row>
    <row r="15" spans="1:23" x14ac:dyDescent="0.25">
      <c r="A15" s="15">
        <v>2011</v>
      </c>
      <c r="B15" s="13">
        <v>59</v>
      </c>
      <c r="C15" s="16">
        <f t="shared" si="1"/>
        <v>0.18</v>
      </c>
      <c r="D15" s="2"/>
      <c r="E15" s="2"/>
      <c r="F15" s="2"/>
      <c r="G15" s="2"/>
      <c r="H15" s="2"/>
      <c r="I15" s="2"/>
      <c r="R15" s="3"/>
      <c r="S15" s="3"/>
      <c r="T15" s="3"/>
      <c r="U15" s="3"/>
      <c r="V15" s="3"/>
      <c r="W15" s="3"/>
    </row>
    <row r="16" spans="1:23" x14ac:dyDescent="0.25">
      <c r="A16" s="15">
        <v>2012</v>
      </c>
      <c r="B16" s="13">
        <v>58</v>
      </c>
      <c r="C16" s="16">
        <f t="shared" si="1"/>
        <v>-1.6949152542372881E-2</v>
      </c>
      <c r="D16" s="2"/>
      <c r="E16" s="2"/>
      <c r="F16" s="2"/>
      <c r="G16" s="2"/>
      <c r="H16" s="2"/>
      <c r="I16" s="2"/>
      <c r="R16" s="3"/>
      <c r="S16" s="3"/>
      <c r="T16" s="3"/>
      <c r="U16" s="3"/>
      <c r="V16" s="3"/>
      <c r="W16" s="3"/>
    </row>
    <row r="17" spans="1:27" x14ac:dyDescent="0.25">
      <c r="A17" s="15">
        <v>2013</v>
      </c>
      <c r="B17" s="13">
        <v>97</v>
      </c>
      <c r="C17" s="16">
        <f t="shared" si="1"/>
        <v>0.67241379310344829</v>
      </c>
      <c r="D17" s="2"/>
      <c r="E17" s="2"/>
      <c r="F17" s="2"/>
      <c r="G17" s="2"/>
      <c r="H17" s="2"/>
      <c r="I17" s="2"/>
      <c r="R17" s="3"/>
      <c r="S17" s="3"/>
      <c r="T17" s="3"/>
      <c r="U17" s="3"/>
      <c r="V17" s="3"/>
      <c r="W17" s="3"/>
    </row>
    <row r="18" spans="1:27" s="2" customFormat="1" x14ac:dyDescent="0.25">
      <c r="A18" s="15">
        <v>2014</v>
      </c>
      <c r="B18" s="13">
        <v>127</v>
      </c>
      <c r="C18" s="16">
        <f t="shared" si="1"/>
        <v>0.30927835051546393</v>
      </c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 x14ac:dyDescent="0.25">
      <c r="A19" s="15">
        <v>2015</v>
      </c>
      <c r="B19" s="13">
        <v>126</v>
      </c>
      <c r="C19" s="16">
        <f t="shared" si="1"/>
        <v>-7.874015748031496E-3</v>
      </c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2" customFormat="1" x14ac:dyDescent="0.25">
      <c r="A20" s="15">
        <v>2016</v>
      </c>
      <c r="B20" s="13">
        <v>119</v>
      </c>
      <c r="C20" s="16">
        <f t="shared" si="1"/>
        <v>-5.5555555555555552E-2</v>
      </c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2" customFormat="1" x14ac:dyDescent="0.25">
      <c r="A21" s="15">
        <v>2017</v>
      </c>
      <c r="B21" s="13">
        <v>157</v>
      </c>
      <c r="C21" s="16">
        <f t="shared" si="1"/>
        <v>0.31932773109243695</v>
      </c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2" customFormat="1" x14ac:dyDescent="0.25">
      <c r="A22" s="28">
        <v>2018</v>
      </c>
      <c r="B22" s="29">
        <v>140</v>
      </c>
      <c r="C22" s="30">
        <f t="shared" si="1"/>
        <v>-0.10828025477707007</v>
      </c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2" customFormat="1" x14ac:dyDescent="0.25">
      <c r="A23" s="28">
        <v>2019</v>
      </c>
      <c r="B23" s="29">
        <v>221</v>
      </c>
      <c r="C23" s="30">
        <f t="shared" si="1"/>
        <v>0.57857142857142863</v>
      </c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2" customFormat="1" x14ac:dyDescent="0.25">
      <c r="A24" s="28">
        <v>2020</v>
      </c>
      <c r="B24" s="29">
        <v>219</v>
      </c>
      <c r="C24" s="30">
        <f t="shared" si="1"/>
        <v>-9.0497737556561094E-3</v>
      </c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2" customFormat="1" x14ac:dyDescent="0.25">
      <c r="A25" s="28">
        <v>2021</v>
      </c>
      <c r="B25" s="29">
        <v>306</v>
      </c>
      <c r="C25" s="30">
        <f>+(B25-B24)/B24</f>
        <v>0.39726027397260272</v>
      </c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1" t="s">
        <v>7</v>
      </c>
      <c r="B26" s="29">
        <v>374</v>
      </c>
      <c r="C26" s="30">
        <f>+(B26-B25)/B25</f>
        <v>0.22222222222222221</v>
      </c>
    </row>
    <row r="27" spans="1:27" x14ac:dyDescent="0.25">
      <c r="A27" s="31" t="s">
        <v>8</v>
      </c>
      <c r="B27" s="29">
        <v>426</v>
      </c>
      <c r="C27" s="30">
        <f>+(B27-B26)/B26</f>
        <v>0.13903743315508021</v>
      </c>
    </row>
    <row r="28" spans="1:27" x14ac:dyDescent="0.25">
      <c r="A28" s="31" t="s">
        <v>9</v>
      </c>
      <c r="B28" s="29">
        <v>455</v>
      </c>
      <c r="C28" s="30">
        <f>+(B28-B27)/B27</f>
        <v>6.8075117370892016E-2</v>
      </c>
    </row>
    <row r="30" spans="1:27" ht="18.75" x14ac:dyDescent="0.25">
      <c r="A30" s="33" t="s">
        <v>5</v>
      </c>
      <c r="B30" s="33"/>
      <c r="C30" s="33"/>
      <c r="D30" s="33"/>
    </row>
    <row r="31" spans="1:27" ht="26.25" customHeight="1" x14ac:dyDescent="0.25">
      <c r="A31" s="7"/>
      <c r="B31" s="8" t="s">
        <v>1</v>
      </c>
      <c r="C31" s="9" t="s">
        <v>2</v>
      </c>
      <c r="D31" s="8" t="s">
        <v>28</v>
      </c>
    </row>
    <row r="32" spans="1:27" x14ac:dyDescent="0.25">
      <c r="A32" s="10" t="s">
        <v>10</v>
      </c>
      <c r="B32" s="14">
        <f>E42</f>
        <v>71</v>
      </c>
      <c r="C32" s="32">
        <f>+F42</f>
        <v>22</v>
      </c>
      <c r="D32" s="11">
        <f>+G42</f>
        <v>2.2000000000000002</v>
      </c>
    </row>
    <row r="33" spans="1:7" x14ac:dyDescent="0.25">
      <c r="A33" s="12" t="s">
        <v>11</v>
      </c>
      <c r="B33" s="14">
        <f>E45</f>
        <v>134</v>
      </c>
      <c r="C33" s="32">
        <f>+F45</f>
        <v>18</v>
      </c>
      <c r="D33" s="11">
        <f>+G45</f>
        <v>0.5</v>
      </c>
    </row>
    <row r="34" spans="1:7" x14ac:dyDescent="0.25">
      <c r="A34" s="12" t="s">
        <v>12</v>
      </c>
      <c r="B34" s="14">
        <f>E48</f>
        <v>126</v>
      </c>
      <c r="C34" s="32">
        <f>+F48</f>
        <v>-30</v>
      </c>
      <c r="D34" s="11">
        <f>+G48</f>
        <v>-0.56603773584905659</v>
      </c>
    </row>
    <row r="35" spans="1:7" x14ac:dyDescent="0.25">
      <c r="A35" s="12" t="s">
        <v>13</v>
      </c>
      <c r="B35" s="14">
        <f>E51</f>
        <v>167</v>
      </c>
      <c r="C35" s="32">
        <f>+F51</f>
        <v>8</v>
      </c>
      <c r="D35" s="11">
        <f>+G51</f>
        <v>0.16</v>
      </c>
    </row>
    <row r="36" spans="1:7" x14ac:dyDescent="0.25">
      <c r="A36" s="10" t="s">
        <v>14</v>
      </c>
      <c r="B36" s="14">
        <f>E54</f>
        <v>350</v>
      </c>
      <c r="C36" s="32">
        <f>+F54</f>
        <v>29</v>
      </c>
      <c r="D36" s="11">
        <f>+G54</f>
        <v>0.29896907216494845</v>
      </c>
    </row>
    <row r="37" spans="1:7" x14ac:dyDescent="0.25">
      <c r="A37" s="12" t="s">
        <v>15</v>
      </c>
      <c r="B37" s="14">
        <f>E57</f>
        <v>416</v>
      </c>
      <c r="C37" s="32">
        <f>+F57</f>
        <v>21</v>
      </c>
      <c r="D37" s="11">
        <f>+G57</f>
        <v>0.17647058823529413</v>
      </c>
    </row>
    <row r="38" spans="1:7" x14ac:dyDescent="0.25">
      <c r="A38" s="12" t="s">
        <v>16</v>
      </c>
      <c r="B38" s="14">
        <f>E60</f>
        <v>746</v>
      </c>
      <c r="C38" s="32">
        <f>+F60</f>
        <v>85</v>
      </c>
      <c r="D38" s="11">
        <f>+G60</f>
        <v>0.38461538461538464</v>
      </c>
    </row>
    <row r="39" spans="1:7" x14ac:dyDescent="0.25">
      <c r="A39" s="18" t="s">
        <v>17</v>
      </c>
      <c r="B39" s="14">
        <f>E63</f>
        <v>1255</v>
      </c>
      <c r="C39" s="32">
        <f>+F63</f>
        <v>81</v>
      </c>
      <c r="D39" s="11">
        <f>+G63</f>
        <v>0.21657754010695188</v>
      </c>
    </row>
    <row r="41" spans="1:7" ht="25.5" x14ac:dyDescent="0.25">
      <c r="A41" s="19"/>
      <c r="B41" s="15">
        <v>2001</v>
      </c>
      <c r="C41" s="15">
        <v>2002</v>
      </c>
      <c r="D41" s="15">
        <v>2003</v>
      </c>
      <c r="E41" s="15" t="s">
        <v>18</v>
      </c>
      <c r="F41" s="20" t="s">
        <v>19</v>
      </c>
      <c r="G41" s="21" t="s">
        <v>3</v>
      </c>
    </row>
    <row r="42" spans="1:7" x14ac:dyDescent="0.25">
      <c r="A42" s="17" t="s">
        <v>20</v>
      </c>
      <c r="B42" s="13">
        <f>+B5</f>
        <v>10</v>
      </c>
      <c r="C42" s="27">
        <f>+B6</f>
        <v>29</v>
      </c>
      <c r="D42" s="13">
        <f>+B7</f>
        <v>32</v>
      </c>
      <c r="E42" s="13">
        <f>SUM(B42:D42)</f>
        <v>71</v>
      </c>
      <c r="F42" s="13">
        <f>+D42-B42</f>
        <v>22</v>
      </c>
      <c r="G42" s="16">
        <f>+(D42-B42)/B42</f>
        <v>2.2000000000000002</v>
      </c>
    </row>
    <row r="43" spans="1:7" x14ac:dyDescent="0.25">
      <c r="A43" s="22"/>
      <c r="G43" s="23"/>
    </row>
    <row r="44" spans="1:7" ht="25.5" x14ac:dyDescent="0.25">
      <c r="B44" s="15">
        <v>2004</v>
      </c>
      <c r="C44" s="15">
        <v>2005</v>
      </c>
      <c r="D44" s="15">
        <v>2006</v>
      </c>
      <c r="E44" s="15" t="s">
        <v>21</v>
      </c>
      <c r="F44" s="20" t="s">
        <v>19</v>
      </c>
      <c r="G44" s="21" t="s">
        <v>3</v>
      </c>
    </row>
    <row r="45" spans="1:7" x14ac:dyDescent="0.25">
      <c r="A45" s="17" t="s">
        <v>20</v>
      </c>
      <c r="B45" s="13">
        <f>+B8</f>
        <v>36</v>
      </c>
      <c r="C45" s="13">
        <f>+B9</f>
        <v>44</v>
      </c>
      <c r="D45" s="13">
        <f>+B10</f>
        <v>54</v>
      </c>
      <c r="E45" s="13">
        <f>SUM(B45:D45)</f>
        <v>134</v>
      </c>
      <c r="F45" s="13">
        <f>+D45-B45</f>
        <v>18</v>
      </c>
      <c r="G45" s="16">
        <f>+(D45-B45)/B45</f>
        <v>0.5</v>
      </c>
    </row>
    <row r="46" spans="1:7" x14ac:dyDescent="0.25">
      <c r="B46" s="2"/>
      <c r="C46" s="23"/>
      <c r="D46" s="2"/>
      <c r="E46" s="2"/>
      <c r="F46" s="2"/>
      <c r="G46" s="23"/>
    </row>
    <row r="47" spans="1:7" ht="25.5" x14ac:dyDescent="0.25">
      <c r="B47" s="15">
        <v>2007</v>
      </c>
      <c r="C47" s="15">
        <v>2008</v>
      </c>
      <c r="D47" s="15">
        <v>2009</v>
      </c>
      <c r="E47" s="15" t="s">
        <v>22</v>
      </c>
      <c r="F47" s="20" t="s">
        <v>19</v>
      </c>
      <c r="G47" s="21" t="s">
        <v>3</v>
      </c>
    </row>
    <row r="48" spans="1:7" x14ac:dyDescent="0.25">
      <c r="A48" s="17" t="s">
        <v>20</v>
      </c>
      <c r="B48" s="13">
        <f>+B11</f>
        <v>53</v>
      </c>
      <c r="C48" s="13">
        <f>+B12</f>
        <v>50</v>
      </c>
      <c r="D48" s="13">
        <f>+B13</f>
        <v>23</v>
      </c>
      <c r="E48" s="13">
        <f>SUM(B48:D48)</f>
        <v>126</v>
      </c>
      <c r="F48" s="13">
        <f>+D48-B48</f>
        <v>-30</v>
      </c>
      <c r="G48" s="16">
        <f>+(D48-B48)/B48</f>
        <v>-0.56603773584905659</v>
      </c>
    </row>
    <row r="49" spans="1:7" x14ac:dyDescent="0.25">
      <c r="B49" s="2"/>
      <c r="C49" s="23"/>
      <c r="D49" s="2"/>
      <c r="E49" s="2"/>
      <c r="F49" s="2"/>
      <c r="G49" s="23"/>
    </row>
    <row r="50" spans="1:7" ht="25.5" x14ac:dyDescent="0.25">
      <c r="B50" s="15">
        <v>2010</v>
      </c>
      <c r="C50" s="15">
        <v>2011</v>
      </c>
      <c r="D50" s="15">
        <v>2012</v>
      </c>
      <c r="E50" s="15" t="s">
        <v>23</v>
      </c>
      <c r="F50" s="20" t="s">
        <v>19</v>
      </c>
      <c r="G50" s="21" t="s">
        <v>3</v>
      </c>
    </row>
    <row r="51" spans="1:7" x14ac:dyDescent="0.25">
      <c r="A51" s="17" t="s">
        <v>20</v>
      </c>
      <c r="B51" s="13">
        <f>+B14</f>
        <v>50</v>
      </c>
      <c r="C51" s="13">
        <f>+B15</f>
        <v>59</v>
      </c>
      <c r="D51" s="13">
        <f>+B16</f>
        <v>58</v>
      </c>
      <c r="E51" s="13">
        <f>SUM(B51:D51)</f>
        <v>167</v>
      </c>
      <c r="F51" s="13">
        <f>+D51-B51</f>
        <v>8</v>
      </c>
      <c r="G51" s="16">
        <f>+(D51-B51)/B51</f>
        <v>0.16</v>
      </c>
    </row>
    <row r="52" spans="1:7" x14ac:dyDescent="0.25">
      <c r="B52" s="2"/>
      <c r="C52" s="23"/>
      <c r="D52" s="2"/>
      <c r="E52" s="2"/>
      <c r="F52" s="2"/>
      <c r="G52" s="23"/>
    </row>
    <row r="53" spans="1:7" ht="25.5" x14ac:dyDescent="0.25">
      <c r="B53" s="15">
        <v>2013</v>
      </c>
      <c r="C53" s="15">
        <v>2014</v>
      </c>
      <c r="D53" s="15">
        <v>2015</v>
      </c>
      <c r="E53" s="15" t="s">
        <v>24</v>
      </c>
      <c r="F53" s="20" t="s">
        <v>19</v>
      </c>
      <c r="G53" s="21" t="s">
        <v>3</v>
      </c>
    </row>
    <row r="54" spans="1:7" x14ac:dyDescent="0.25">
      <c r="A54" s="17" t="s">
        <v>20</v>
      </c>
      <c r="B54" s="13">
        <f>+B17</f>
        <v>97</v>
      </c>
      <c r="C54" s="13">
        <f>+B18</f>
        <v>127</v>
      </c>
      <c r="D54" s="13">
        <f>+B19</f>
        <v>126</v>
      </c>
      <c r="E54" s="13">
        <f>SUM(B54:D54)</f>
        <v>350</v>
      </c>
      <c r="F54" s="13">
        <f>+D54-B54</f>
        <v>29</v>
      </c>
      <c r="G54" s="16">
        <f>+(D54-B54)/B54</f>
        <v>0.29896907216494845</v>
      </c>
    </row>
    <row r="55" spans="1:7" x14ac:dyDescent="0.25">
      <c r="B55" s="2"/>
      <c r="C55" s="23"/>
      <c r="D55" s="2"/>
      <c r="E55" s="2"/>
      <c r="F55" s="2"/>
      <c r="G55" s="23"/>
    </row>
    <row r="56" spans="1:7" ht="25.5" x14ac:dyDescent="0.25">
      <c r="B56" s="15">
        <v>2016</v>
      </c>
      <c r="C56" s="15">
        <v>2017</v>
      </c>
      <c r="D56" s="15">
        <v>2018</v>
      </c>
      <c r="E56" s="15" t="s">
        <v>25</v>
      </c>
      <c r="F56" s="20" t="s">
        <v>19</v>
      </c>
      <c r="G56" s="21" t="s">
        <v>3</v>
      </c>
    </row>
    <row r="57" spans="1:7" x14ac:dyDescent="0.25">
      <c r="A57" s="17" t="s">
        <v>20</v>
      </c>
      <c r="B57" s="13">
        <f>+B20</f>
        <v>119</v>
      </c>
      <c r="C57" s="13">
        <f>+B21</f>
        <v>157</v>
      </c>
      <c r="D57" s="13">
        <f>+B22</f>
        <v>140</v>
      </c>
      <c r="E57" s="13">
        <f>SUM(B57:D57)</f>
        <v>416</v>
      </c>
      <c r="F57" s="13">
        <f>+D57-B57</f>
        <v>21</v>
      </c>
      <c r="G57" s="16">
        <f>+(D57-B57)/B57</f>
        <v>0.17647058823529413</v>
      </c>
    </row>
    <row r="58" spans="1:7" x14ac:dyDescent="0.25">
      <c r="B58" s="2"/>
      <c r="C58" s="23"/>
      <c r="D58" s="2"/>
      <c r="E58" s="2"/>
      <c r="F58" s="2"/>
      <c r="G58" s="23"/>
    </row>
    <row r="59" spans="1:7" ht="25.5" x14ac:dyDescent="0.25">
      <c r="B59" s="15">
        <v>2019</v>
      </c>
      <c r="C59" s="15">
        <v>2020</v>
      </c>
      <c r="D59" s="15">
        <v>2021</v>
      </c>
      <c r="E59" s="15" t="s">
        <v>26</v>
      </c>
      <c r="F59" s="20" t="s">
        <v>19</v>
      </c>
      <c r="G59" s="21" t="s">
        <v>3</v>
      </c>
    </row>
    <row r="60" spans="1:7" x14ac:dyDescent="0.25">
      <c r="A60" s="17" t="s">
        <v>20</v>
      </c>
      <c r="B60" s="13">
        <f>+B23</f>
        <v>221</v>
      </c>
      <c r="C60" s="13">
        <f>+B24</f>
        <v>219</v>
      </c>
      <c r="D60" s="13">
        <f>+B25</f>
        <v>306</v>
      </c>
      <c r="E60" s="13">
        <f>SUM(B60:D60)</f>
        <v>746</v>
      </c>
      <c r="F60" s="13">
        <f>+D60-B60</f>
        <v>85</v>
      </c>
      <c r="G60" s="16">
        <f>+(D60-B60)/B60</f>
        <v>0.38461538461538464</v>
      </c>
    </row>
    <row r="61" spans="1:7" x14ac:dyDescent="0.25">
      <c r="B61" s="2"/>
      <c r="C61" s="23"/>
      <c r="D61" s="2"/>
      <c r="E61" s="2"/>
      <c r="F61" s="2"/>
      <c r="G61" s="23"/>
    </row>
    <row r="62" spans="1:7" ht="25.5" x14ac:dyDescent="0.25">
      <c r="B62" s="15">
        <v>2022</v>
      </c>
      <c r="C62" s="15">
        <v>2023</v>
      </c>
      <c r="D62" s="15">
        <v>2024</v>
      </c>
      <c r="E62" s="15" t="s">
        <v>27</v>
      </c>
      <c r="F62" s="20" t="s">
        <v>19</v>
      </c>
      <c r="G62" s="21" t="s">
        <v>3</v>
      </c>
    </row>
    <row r="63" spans="1:7" x14ac:dyDescent="0.25">
      <c r="A63" s="17" t="s">
        <v>20</v>
      </c>
      <c r="B63" s="13">
        <f>+B26</f>
        <v>374</v>
      </c>
      <c r="C63" s="13">
        <f>+B27</f>
        <v>426</v>
      </c>
      <c r="D63" s="13">
        <f>+B28</f>
        <v>455</v>
      </c>
      <c r="E63" s="13">
        <f>SUM(B63:D63)</f>
        <v>1255</v>
      </c>
      <c r="F63" s="13">
        <f>+D63-B63</f>
        <v>81</v>
      </c>
      <c r="G63" s="16">
        <f>+(D63-B63)/B63</f>
        <v>0.21657754010695188</v>
      </c>
    </row>
  </sheetData>
  <mergeCells count="3">
    <mergeCell ref="A3:C3"/>
    <mergeCell ref="A30:D30"/>
    <mergeCell ref="A1:D1"/>
  </mergeCells>
  <phoneticPr fontId="5" type="noConversion"/>
  <pageMargins left="0.7" right="0.7" top="0.43" bottom="0.75" header="0.3" footer="0.3"/>
  <pageSetup paperSize="9" fitToHeight="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Chart1</vt:lpstr>
      <vt:lpstr>Chart2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2020-08-26T11:01:12Z</cp:lastPrinted>
  <dcterms:created xsi:type="dcterms:W3CDTF">2020-08-26T08:58:57Z</dcterms:created>
  <dcterms:modified xsi:type="dcterms:W3CDTF">2024-10-20T08:04:41Z</dcterms:modified>
</cp:coreProperties>
</file>